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80" tabRatio="563" firstSheet="3" activeTab="3"/>
  </bookViews>
  <sheets>
    <sheet name="BIEU VON NNVANDCUNG LAM" sheetId="1" state="hidden" r:id="rId1"/>
    <sheet name="BIEU VON TW" sheetId="2" state="hidden" r:id="rId2"/>
    <sheet name="BIEU VON TINH" sheetId="3" state="hidden" r:id="rId3"/>
    <sheet name="BIEU VON HUYEN" sheetId="4" r:id="rId4"/>
  </sheets>
  <definedNames>
    <definedName name="_xlnm.Print_Titles" localSheetId="3">'BIEU VON HUYEN'!$6:$8</definedName>
    <definedName name="_xlnm.Print_Titles" localSheetId="0">'BIEU VON NNVANDCUNG LAM'!$6:$8</definedName>
    <definedName name="_xlnm.Print_Titles" localSheetId="2">'BIEU VON TINH'!$6:$8</definedName>
    <definedName name="_xlnm.Print_Titles" localSheetId="1">'BIEU VON TW'!$6:$8</definedName>
  </definedNames>
  <calcPr fullCalcOnLoad="1"/>
</workbook>
</file>

<file path=xl/sharedStrings.xml><?xml version="1.0" encoding="utf-8"?>
<sst xmlns="http://schemas.openxmlformats.org/spreadsheetml/2006/main" count="412" uniqueCount="245">
  <si>
    <t>Số TT</t>
  </si>
  <si>
    <t>Hạng mục</t>
  </si>
  <si>
    <t>Diện tích quy hoạch (ha)</t>
  </si>
  <si>
    <t>Diện tích hiện trạng (ha)</t>
  </si>
  <si>
    <t>Tăng thêm</t>
  </si>
  <si>
    <t>Địa điểm (đến cấp xã)</t>
  </si>
  <si>
    <t>Diện tích (ha)</t>
  </si>
  <si>
    <t>Sử dụng từ các loại đất</t>
  </si>
  <si>
    <t>Đất lúa</t>
  </si>
  <si>
    <t>Đất trồng cây lâu năm</t>
  </si>
  <si>
    <t>Đất nuôi trồng thủy sản</t>
  </si>
  <si>
    <t>Đất rừng sản xuất</t>
  </si>
  <si>
    <t>Đất  nông nghiệp khác</t>
  </si>
  <si>
    <t>Đất ở tại đô thị</t>
  </si>
  <si>
    <t xml:space="preserve">Đất ở tại nông thôn </t>
  </si>
  <si>
    <t>Đất trụ sở cơ quan</t>
  </si>
  <si>
    <t>Đất sản xuất kinh doanh</t>
  </si>
  <si>
    <t>Đất nghĩa trang, nghĩa địa</t>
  </si>
  <si>
    <t>Đất cơ sở TDTT</t>
  </si>
  <si>
    <t>Đất giáo dục</t>
  </si>
  <si>
    <t>Đất y tế</t>
  </si>
  <si>
    <t>Đất phi nông nghiệp khác</t>
  </si>
  <si>
    <t>(1)</t>
  </si>
  <si>
    <t>(2)</t>
  </si>
  <si>
    <t>(3)=(4)+(5)</t>
  </si>
  <si>
    <t>(4)</t>
  </si>
  <si>
    <t>(5)=(6)+(7)+…(19)</t>
  </si>
  <si>
    <t>(6)</t>
  </si>
  <si>
    <t>(7)</t>
  </si>
  <si>
    <t>(8)</t>
  </si>
  <si>
    <t xml:space="preserve"> (9)</t>
  </si>
  <si>
    <t xml:space="preserve"> (10)</t>
  </si>
  <si>
    <t xml:space="preserve"> (11)</t>
  </si>
  <si>
    <t xml:space="preserve"> (12)</t>
  </si>
  <si>
    <t xml:space="preserve"> (13)</t>
  </si>
  <si>
    <t xml:space="preserve"> (14)</t>
  </si>
  <si>
    <t xml:space="preserve"> (15)</t>
  </si>
  <si>
    <t xml:space="preserve"> (16)</t>
  </si>
  <si>
    <t xml:space="preserve"> (17)</t>
  </si>
  <si>
    <t xml:space="preserve"> (18)</t>
  </si>
  <si>
    <t xml:space="preserve"> (19)</t>
  </si>
  <si>
    <t xml:space="preserve"> (20)</t>
  </si>
  <si>
    <t xml:space="preserve"> (21)</t>
  </si>
  <si>
    <t>I</t>
  </si>
  <si>
    <t>Ghi chú</t>
  </si>
  <si>
    <t>Đơn vị tính: ha</t>
  </si>
  <si>
    <t>Tân Khánh Trung</t>
  </si>
  <si>
    <t>Bình Thạnh Trung</t>
  </si>
  <si>
    <t xml:space="preserve">VỐN DO TRUNG ƯƠNG ĐẦU TƯ </t>
  </si>
  <si>
    <t xml:space="preserve">VỐN DO TỈNH ĐẦU TƯ </t>
  </si>
  <si>
    <t xml:space="preserve">VỐN DO HUYỆN ĐẦU TƯ </t>
  </si>
  <si>
    <t>VỐN DO NHÀ NƯƠC VÀ NHÂN DÂN CÙNG LÀM</t>
  </si>
  <si>
    <t xml:space="preserve"> DANH MỤC CÔNG TRÌNH, DỰ ÁN THU HỒI ĐẤT TRONG NĂM 2020 </t>
  </si>
  <si>
    <t xml:space="preserve"> DANH MỤC CÔNG TRÌNH, DỰ ÁN THU HỒI ĐẤT TRONG NĂM 2020</t>
  </si>
  <si>
    <t>Tân Khánh 
Trung</t>
  </si>
  <si>
    <t>Huyện Thanh Bình</t>
  </si>
  <si>
    <t>Tân Qưới</t>
  </si>
  <si>
    <t>Nghị quyết số 233/2019/NQ-HĐND ngày 02/4/2019 của HĐND tỉnh</t>
  </si>
  <si>
    <t>Công văn số 2174/SKHĐT-HTĐT ngày 10/9/2019 của Sở Kế hoạch và Đầu tư tỉnh Đồng Tháp, về việc đề nghị cho ý kiến đề xuất điều chỉnh, mở rộng CCN Bắc Sông Xáng tại huyện Lấp Vò</t>
  </si>
  <si>
    <t>Cầu và đường Nguyễn Tất Thành nối dài</t>
  </si>
  <si>
    <t xml:space="preserve">Đường Phạm Hữu Lầu nối dài (đoạn từ rạch bà Nhị đến đường Vành đai Tây Bắc)
</t>
  </si>
  <si>
    <t xml:space="preserve">Đường Phạm Hữu Lầu nối dài (đoạn từ đường Nguyễn Tất Thành đến đường ĐT848)
</t>
  </si>
  <si>
    <t>Khu tái định cư cho các dự án phát triển đô thị (khu số 01)</t>
  </si>
  <si>
    <t>Khu tái định cư cho các dự án phát triển đô thị (khu số 02)</t>
  </si>
  <si>
    <t>Mở rộng Trụ sở UBND phường Tân Quy Đông</t>
  </si>
  <si>
    <t>II</t>
  </si>
  <si>
    <t>phường Tân Quy Đông</t>
  </si>
  <si>
    <t>Phường .2; xã Tân Phú Đông</t>
  </si>
  <si>
    <t>phường An Hòa</t>
  </si>
  <si>
    <t>Quyết định số 140/QĐ-UBND-XDCB, ngày 21/8/2019 của UBND TP. Sa Đéc</t>
  </si>
  <si>
    <t>Thông báo số 50/VPUBND, ngày 22/8/2019 của UBND TP Sa Đéc</t>
  </si>
  <si>
    <t>Quyết định số 173/QĐ-UBND-XDCB, ngày 26/9/2019 của UBND TP. Sa Đéc</t>
  </si>
  <si>
    <t>Quyết định số 174/QĐ-UBND-XDCB, ngày 26/9/2019 của UBND TP. Sa Đéc</t>
  </si>
  <si>
    <t>Quyết định số 73/QĐ-UBND-XDCB, ngày 25/4/2019 của UBND thành phố Sa Đéc</t>
  </si>
  <si>
    <t>Khu đô thị Tây An Lạc</t>
  </si>
  <si>
    <t>Khu đô thị Bắc An Thành</t>
  </si>
  <si>
    <t>Công viên nghĩa trang xã Bình Thạnh</t>
  </si>
  <si>
    <t>phường An Lạc</t>
  </si>
  <si>
    <t>phường An Thạnh</t>
  </si>
  <si>
    <t>Thị xã Hồng Ngự</t>
  </si>
  <si>
    <t>Bình Thạnh</t>
  </si>
  <si>
    <t>Chỉnh trang Khu dân cư Khóm 2, thị trấn Tràm Chim</t>
  </si>
  <si>
    <t>Cầu kênh Mười Tải</t>
  </si>
  <si>
    <t>Trụ sở Ban nhân dân ấp Long An B, xã Phú Thọ</t>
  </si>
  <si>
    <t>Trụ sở Ban nhân dân ấp Phú Thọ A, xã Phú Thọ</t>
  </si>
  <si>
    <t>Trụ sở Ban nhân dân ấp Thống Nhất, xã Phú Thọ</t>
  </si>
  <si>
    <t>Trụ sở Ban nhân dân ấp Hiệp Bình, xã Phú Hiệp</t>
  </si>
  <si>
    <t>Trụ sở Ban nhân dân ấp An Phú, xã Phú Thành A</t>
  </si>
  <si>
    <t>Chỉnh trang khu dân cư An Long (giai đoạn 1)</t>
  </si>
  <si>
    <t>Sân vận động huyện Tam Nông</t>
  </si>
  <si>
    <t>Nghĩa trang nhân dân huyện Tam Nông</t>
  </si>
  <si>
    <t>III</t>
  </si>
  <si>
    <t>Huyện Tam Nông</t>
  </si>
  <si>
    <t>TT. Tràm Chim</t>
  </si>
  <si>
    <t>Phú Cường</t>
  </si>
  <si>
    <t>Phú Thọ</t>
  </si>
  <si>
    <t>Phú Hiệp</t>
  </si>
  <si>
    <t>Phú Thành A</t>
  </si>
  <si>
    <t>An Long</t>
  </si>
  <si>
    <t>Mở rộng Chợ Tân Phước</t>
  </si>
  <si>
    <t>Trường Tiểu học thị trấn Lai Vung 2</t>
  </si>
  <si>
    <t>Trường Mầm non Long Hậu 2</t>
  </si>
  <si>
    <t>IV</t>
  </si>
  <si>
    <t>Huyện Lai Vung</t>
  </si>
  <si>
    <t>Tân Phước</t>
  </si>
  <si>
    <t>TT Lai Vung</t>
  </si>
  <si>
    <t>Long Hậu</t>
  </si>
  <si>
    <t>Quyết định 32/QĐ-UBND-XDCB ngày 15/2/2019 về việc phê duyệt điều chỉnh đồ án Quy hoạch Mở rộng chợ Tân Phước</t>
  </si>
  <si>
    <t>Quyết định 142/QĐ-UBND-XDCB ngày 18/7/2017 về việc phê duyệt chi tiết tổng mặt bằng xây dựng công trình</t>
  </si>
  <si>
    <t>Quyết định 143/QĐ-UBND-XDCB ngày 18/7/2017 về việc phê duyệt chi tiết tổng mặt bằng xây dựng công trình</t>
  </si>
  <si>
    <t>Trường Mầm non Giáo Giồng</t>
  </si>
  <si>
    <t>Trường Tiểu học Bình Thạnh 3</t>
  </si>
  <si>
    <t>Trường Tiểu học Tân Hội Trung 1</t>
  </si>
  <si>
    <t>Hạ tầng khu dân cư và Chợ Bình Hàng Trung</t>
  </si>
  <si>
    <t>Cầu Rạch Tre</t>
  </si>
  <si>
    <t>V</t>
  </si>
  <si>
    <t>Huyện Cao lãnh</t>
  </si>
  <si>
    <t xml:space="preserve"> Gáo Giồng</t>
  </si>
  <si>
    <t>Tân Hội Trung</t>
  </si>
  <si>
    <t>Bình Hàng Trung</t>
  </si>
  <si>
    <t>Phương Trà</t>
  </si>
  <si>
    <t>Đường Vành đai xã Tân Khánh Trung</t>
  </si>
  <si>
    <t>Quyết định số 527/.QĐ-UBND.HC ngày 29/7//2019 của UBND huyện phê duyệt chủ trương đầu tư</t>
  </si>
  <si>
    <t>Thông báo số 789/TB-UBND ngày 04/9/2019 của UBND huyện Tam Nông</t>
  </si>
  <si>
    <t>Thông báo số 790/TB-UBND ngày 04/9/2019 của UBND huyện Tam Nông</t>
  </si>
  <si>
    <t>Quyết định số 262/QĐ-UBND-HC ngày 30/10/2018 của UBND huyện Tam Nông</t>
  </si>
  <si>
    <t>Quyết định số: 1127/QĐ-UBND-HC ngày 02/8/2019 của UBND huyện Tam Nông</t>
  </si>
  <si>
    <t>Quyết định số 1423/QĐ-UBND-HC ngày 23/9/2019 của UBND huyện Tam Nông</t>
  </si>
  <si>
    <t>Thông báo số 122/TB-UBND ngày 25/4/2019 của UBND huyện Tam Nông</t>
  </si>
  <si>
    <t>Công văn số 779/UBND-KTN ngày 02/7/2019 của UBND huyện Tam Nông</t>
  </si>
  <si>
    <t>Cầu ông Sĩ (cầu Đại đội địa phương)</t>
  </si>
  <si>
    <t>Huyện Hồng Ngự</t>
  </si>
  <si>
    <t>Thường Phước 1</t>
  </si>
  <si>
    <t>Công văn số 76/UBND-ĐTXD ngày 06/3/2019 của UBND Tỉnh</t>
  </si>
  <si>
    <t>Đường nội đồng kênh Mương Lớn (đường vào bãi rác) trên địa bàn 02 xã Long Khánh A, Long Khánh B</t>
  </si>
  <si>
    <t>VI</t>
  </si>
  <si>
    <t>Long Khánh A</t>
  </si>
  <si>
    <t>Thông báo số 134/TB-VP ngày 30/8/2019 của Văn phòng HĐND và UBND huyện</t>
  </si>
  <si>
    <t>Thông báo số 191/TB-VP ngày 06/12/2018 của Văn phòng HĐND và UBND huyện</t>
  </si>
  <si>
    <t>Thị trấn Thường Thới Tiền</t>
  </si>
  <si>
    <t>Đường nội đồng Cây Gáo</t>
  </si>
  <si>
    <t>Thường Lạc</t>
  </si>
  <si>
    <t>Quyết định số 71/QĐ-UBND.HC ngày 22/01/2018 của UBND Tỉnh</t>
  </si>
  <si>
    <t>Quyết định số 663/QĐ-UBND ngày 15/3/2019 của UBND huyện Hồng Ngự</t>
  </si>
  <si>
    <t>Công văn số 177/UBND-XDCB ngày 04/10/2019 của UBND huyện Lấp Vò</t>
  </si>
  <si>
    <t>Khu  tái định cư ven sông Tiền</t>
  </si>
  <si>
    <t>Thành phố cao lãnh</t>
  </si>
  <si>
    <t>Hòa An</t>
  </si>
  <si>
    <t>Quyết định số 259/QĐ-UBND ngày 23/7/2019 của UBND TPCL phê duyệt danh mục đầu tư công</t>
  </si>
  <si>
    <t>Đường Lê Văn Tám</t>
  </si>
  <si>
    <t>Phường 1</t>
  </si>
  <si>
    <t>Phường 3</t>
  </si>
  <si>
    <t>Công văn số 786/UBND-KTN ngày 03/11/2016 của UBND tỉnh</t>
  </si>
  <si>
    <t>Trường tiểu học Trưng Vương</t>
  </si>
  <si>
    <t>Trường Mầm non Bình Minh</t>
  </si>
  <si>
    <t>Phường 11</t>
  </si>
  <si>
    <t>Công văn số 1561/UBND-TNMT ngày 16/10/2019 của UBND TPCL</t>
  </si>
  <si>
    <t>Quyết định 347/QĐ-UBND ngày 14/10/2015 của UBND huyện phê duyệt chủ trương đầu tư</t>
  </si>
  <si>
    <t>Công văn số 122/UBND-XDCB ngày 25/7/2019 của UBND huyện về quy hoạch chi tiết</t>
  </si>
  <si>
    <t>Công văn số 230/UBND-TNMT ngày 14/10/2019 của UBND huyện</t>
  </si>
  <si>
    <t>Nâng cấp đường ĐT848 đoạn từ Nút giao ĐT849 đến cầu Cái Tàu Thượng</t>
  </si>
  <si>
    <t xml:space="preserve">Phường An Lạc, 
Phường An Thạnh, 
Thị xã Hồng Ngự </t>
  </si>
  <si>
    <t xml:space="preserve">Tân Mỹ, 
Mỹ An Hưng A, 
Mỹ An Hưng B, 
huyện Lấp Vò </t>
  </si>
  <si>
    <t xml:space="preserve"> Tân Mỹ,  Vĩnh Thạnh,
huyện Lấp Vò </t>
  </si>
  <si>
    <t>Quyết định số 973/QĐ-UBND-HC ngày 12/9/2019 của UBND tỉnh phê duyệt chủ trương đầu tư</t>
  </si>
  <si>
    <t>Nghị quyết số 272/NQ-HĐND 
ngày 08/10/2019 của HĐND tỉnh</t>
  </si>
  <si>
    <t>Quyết định số 1177/QĐ-UBND-HC ngày 14/10/2019 của UBND tỉnh phê duyệt chủ trương đầu tư</t>
  </si>
  <si>
    <t>Tổng</t>
  </si>
  <si>
    <t>VII</t>
  </si>
  <si>
    <t>Tuyến dân cư đường Nguyễn Văn Tre</t>
  </si>
  <si>
    <t>Thông báo số 14/TB-VPUBND ngày 15/3/2019 của Văn phòng UBND Tỉnh</t>
  </si>
  <si>
    <t>Mỹ Trà</t>
  </si>
  <si>
    <t>Huyện Tân Hồng</t>
  </si>
  <si>
    <t>Trung tâm văn hóa học tập cộng đồng Bình Phú</t>
  </si>
  <si>
    <t>Bình Phú</t>
  </si>
  <si>
    <t>Thị trấn Sa Rài</t>
  </si>
  <si>
    <t>Công văn số 952/UBND-HC ngày 22/10/2019 của UBND huyện</t>
  </si>
  <si>
    <t>Cầu Cả Sơ; hạng mục: Cầu và đường vào cầu</t>
  </si>
  <si>
    <t>VIII</t>
  </si>
  <si>
    <t>Tân Thành A</t>
  </si>
  <si>
    <t>1</t>
  </si>
  <si>
    <t>Công trình nạo vét tạo nguồn đắp bờ bao bờ Tây kênh Nhất ( kênh 8000 - ĐT 846)</t>
  </si>
  <si>
    <t>IX</t>
  </si>
  <si>
    <t>Huyện Tháp Mười</t>
  </si>
  <si>
    <t>Nghị quyết số 04/NQ-HĐND ngày 28/6/2019 của HĐND huyện</t>
  </si>
  <si>
    <t>Thị trấn Mỹ An</t>
  </si>
  <si>
    <t>Đường dẫn vào cầu Sông Dưa</t>
  </si>
  <si>
    <t>Khu Văn hóa Thể thao Huyện</t>
  </si>
  <si>
    <t>Khu hành chính xã An Khánh</t>
  </si>
  <si>
    <t>Trường Tiểu học Phú Long (Điểm Chính)</t>
  </si>
  <si>
    <t>Trụ sở Ban nhân dân ấp An Lợi</t>
  </si>
  <si>
    <t>Nhà văn hóa ấp Tây</t>
  </si>
  <si>
    <t>Mở rộng chợ Kênh Mới</t>
  </si>
  <si>
    <t>Trường tiểu học Hòa Tân 1</t>
  </si>
  <si>
    <t>X</t>
  </si>
  <si>
    <t>Huyện Châu Thành</t>
  </si>
  <si>
    <t xml:space="preserve"> An Nhơn</t>
  </si>
  <si>
    <t xml:space="preserve"> An Khánh</t>
  </si>
  <si>
    <t>Tân Nhuận Đông</t>
  </si>
  <si>
    <t xml:space="preserve"> Tân Phú</t>
  </si>
  <si>
    <t>Phú Long</t>
  </si>
  <si>
    <t>Tân Bình</t>
  </si>
  <si>
    <t>An Khánh</t>
  </si>
  <si>
    <t>Hòa Tân</t>
  </si>
  <si>
    <t xml:space="preserve"> Cái Tàu Hạ, An Nhơn</t>
  </si>
  <si>
    <t>Công văn số 3318/UBND-KTN ngày 18/10/2019 của UBND huyện</t>
  </si>
  <si>
    <t>Chống ngập úng thị trấn Sa Rài giai đoạn 2</t>
  </si>
  <si>
    <t>Quyết định số 127/QĐ-UBND ngày 07/6/2019 của UBND thị xã Hồng Ngự</t>
  </si>
  <si>
    <t>Quyết định số 92/QĐ-UBND ngày 14/5/2019 của UBND thị xã Hồng Ngự</t>
  </si>
  <si>
    <t>Quyết định số 101/QĐ-UBND ngày 24/5/2019 của UBND thị xã Hồng Ngự</t>
  </si>
  <si>
    <t xml:space="preserve">Thị trấn Mỹ An, 
Đốc Binh Kiều, 
Mỹ An, 
huyện Tháp Mười </t>
  </si>
  <si>
    <t>Huyện Lấp Vò</t>
  </si>
  <si>
    <t>Quyết định số 580/.QĐ-UBND.HC ngày 01/8/2019 của UBND huyện Lấp Vò</t>
  </si>
  <si>
    <t>Thành phố Sa Đéc</t>
  </si>
  <si>
    <t>Chỉnh trang đô thị, xử lý môi trường bờ Đông kênh Út Gốc</t>
  </si>
  <si>
    <t>Đường Bà Triệu nối dài kết với đường Nguyễn Trãi</t>
  </si>
  <si>
    <t>Trường Trung học cơ sở Tân Phú</t>
  </si>
  <si>
    <t>Xây dựng nhà văn hóa liên ấp Tân Nghĩa - Tân An</t>
  </si>
  <si>
    <t>Sửa chữa, nâng cấp đê bao tuyến kênh Trà Đư - Cây Da</t>
  </si>
  <si>
    <t>Dự án mở rộng đường ĐT.846 đoạn Mỹ An- Bằng Lăng</t>
  </si>
  <si>
    <t>Mở rộng đường ĐT849 đoạn từ ĐT848 đến Quốc lộ 80</t>
  </si>
  <si>
    <t>Ban Quản lý dự án đầu tư xây dựng công trình giao thông tỉnh Đồng Tháp</t>
  </si>
  <si>
    <t>Nâng cấp đường ĐT841 và xây dựng mới cầu Sở Thượng 2</t>
  </si>
  <si>
    <t>Tờ trình số 129/TTr-UBND ngày 06/11/2019 của UBND tỉnh về việc điều chỉnh chủ trương đầu tư  dự án Nâng cấp đường ĐT841 và xây dựng mới cầu Nguyễn Tất Thành 2</t>
  </si>
  <si>
    <t>Xây dựng nghĩa trang nhân dân xã Mỹ An Hưng A</t>
  </si>
  <si>
    <t>Mỹ An Hưng A</t>
  </si>
  <si>
    <t xml:space="preserve">Công văn số 210/UBND-XDCB ngày 11/11/2019 của UBND huyện Lấp Vò về việc điều chỉnh vị trí thực hiện quy hoạch nghĩa trang </t>
  </si>
  <si>
    <t>Dự án xây dựng khu sản xuất, chế biến nông sản tập trung</t>
  </si>
  <si>
    <t>Đường nối từ  Đ15 đến Đ14 (đường cầu Chín Huấn-TKĐ)</t>
  </si>
  <si>
    <t>Đường nối ĐT 848 đến Cồn Ông</t>
  </si>
  <si>
    <t>Biểu 01</t>
  </si>
  <si>
    <t>Biểu 02</t>
  </si>
  <si>
    <t>Biểu 03</t>
  </si>
  <si>
    <t>Biểu 04</t>
  </si>
  <si>
    <t>Tuyến nối đường vào cầu và đền bù, giải phóng mặt bằng cầu Nguyễn Huệ</t>
  </si>
  <si>
    <t>Thành phố Cao Lãnh</t>
  </si>
  <si>
    <t>Phường 6 và xã Tịnh Thới</t>
  </si>
  <si>
    <t>Quyết định số 1224/QĐ-UBND ngày 18/10/2019 của UBND tỉnh phê duyệt điều chỉnh dự án đầu tư</t>
  </si>
  <si>
    <t>Dự án xây dựng Trụ sở Cục Quản lý thị trường tỉnh Đồng Tháp</t>
  </si>
  <si>
    <t>phường Mỹ Phú</t>
  </si>
  <si>
    <t xml:space="preserve">Công văn số 475/UBND-ĐTXD ngày 31/10/2019 của UBND tỉnh về vị trí xây dựng Cục Quản lý thị trường tỉnh Đồng Tháp </t>
  </si>
  <si>
    <t>Dự án nâng cấp tuyến đê bao, kè chống sạt lở, xây dựng hệ thống cống dọc sông Tiền, thành phố Cao Lãnh, tỉnh Đồng Tháp (giai đoạn 1)</t>
  </si>
  <si>
    <t>Xây dựng mới Trường Tiểu học Tân Quới 2 (điểm chính)</t>
  </si>
  <si>
    <t>Xây dựng mới Trường Tiểu học Tân Quới 2 (điểm phụ)</t>
  </si>
  <si>
    <t>(Kèm theo Nghị quyết số 297/2019/NQ-HĐND ngày 07 tháng 12 năm 2019 của Hội đồng nhân dân tỉnh)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</si>
</sst>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  <numFmt numFmtId="177" formatCode="0.0000"/>
    <numFmt numFmtId="178" formatCode="#,##0.00;[Red]#,##0.00"/>
    <numFmt numFmtId="179" formatCode="0.00;[Red]0.00"/>
    <numFmt numFmtId="180" formatCode="#,##0.000;[Red]#,##0.000"/>
    <numFmt numFmtId="181" formatCode="#,##0.000"/>
    <numFmt numFmtId="182" formatCode="#,##0.0000"/>
    <numFmt numFmtId="183" formatCode="#,##0.00000"/>
    <numFmt numFmtId="184" formatCode="0.00000"/>
    <numFmt numFmtId="185" formatCode="_(* #,##0_);_(* \(#,##0\);_(* &quot;-&quot;??_);_(@_)"/>
    <numFmt numFmtId="186" formatCode="0_);\(0\)"/>
    <numFmt numFmtId="187" formatCode="_(* #,##0.0000_);_(* \(#,##0.0000\);_(* &quot;-&quot;??_);_(@_)"/>
    <numFmt numFmtId="188" formatCode="#,##0.0000;[Red]#,##0.0000"/>
    <numFmt numFmtId="189" formatCode="_(* #,##0.000_);_(* \(#,##0.00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_);\(0.0\)"/>
    <numFmt numFmtId="195" formatCode="0.00_);\(0.00\)"/>
    <numFmt numFmtId="196" formatCode="0.000"/>
    <numFmt numFmtId="197" formatCode="#,##0.0"/>
  </numFmts>
  <fonts count="35">
    <font>
      <sz val="10"/>
      <name val="Arial"/>
      <family val="0"/>
    </font>
    <font>
      <sz val="10"/>
      <name val="Times New Roman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u val="single"/>
      <sz val="10"/>
      <color indexed="36"/>
      <name val="Arial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0"/>
      <name val="Times New Roman"/>
      <family val="0"/>
    </font>
    <font>
      <sz val="7"/>
      <name val="Times New Roman"/>
      <family val="0"/>
    </font>
    <font>
      <sz val="10"/>
      <color indexed="10"/>
      <name val="Times New Roman"/>
      <family val="0"/>
    </font>
    <font>
      <sz val="8"/>
      <name val="Arial"/>
      <family val="0"/>
    </font>
    <font>
      <b/>
      <sz val="10"/>
      <color indexed="10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2"/>
    </font>
    <font>
      <sz val="10"/>
      <name val="Helv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4" fontId="2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center" wrapText="1"/>
    </xf>
    <xf numFmtId="4" fontId="21" fillId="0" borderId="0" xfId="0" applyNumberFormat="1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left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2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177" fontId="2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2" fontId="26" fillId="0" borderId="12" xfId="0" applyNumberFormat="1" applyFont="1" applyFill="1" applyBorder="1" applyAlignment="1">
      <alignment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182" fontId="30" fillId="0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left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2" fontId="32" fillId="24" borderId="10" xfId="0" applyNumberFormat="1" applyFont="1" applyFill="1" applyBorder="1" applyAlignment="1">
      <alignment vertical="center" wrapText="1"/>
    </xf>
    <xf numFmtId="4" fontId="31" fillId="0" borderId="12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vertical="center" wrapText="1"/>
    </xf>
    <xf numFmtId="182" fontId="31" fillId="0" borderId="12" xfId="0" applyNumberFormat="1" applyFont="1" applyFill="1" applyBorder="1" applyAlignment="1">
      <alignment vertical="center" wrapText="1"/>
    </xf>
    <xf numFmtId="49" fontId="31" fillId="0" borderId="0" xfId="0" applyNumberFormat="1" applyFont="1" applyFill="1" applyBorder="1" applyAlignment="1">
      <alignment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186" fontId="21" fillId="0" borderId="10" xfId="0" applyNumberFormat="1" applyFont="1" applyFill="1" applyBorder="1" applyAlignment="1">
      <alignment horizontal="center" vertical="center" wrapText="1"/>
    </xf>
    <xf numFmtId="186" fontId="2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82" fontId="1" fillId="0" borderId="10" xfId="0" applyNumberFormat="1" applyFont="1" applyFill="1" applyBorder="1" applyAlignment="1">
      <alignment horizontal="left" vertical="center" wrapText="1"/>
    </xf>
    <xf numFmtId="182" fontId="1" fillId="0" borderId="10" xfId="0" applyNumberFormat="1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3" fillId="0" borderId="10" xfId="0" applyFont="1" applyBorder="1" applyAlignment="1">
      <alignment/>
    </xf>
    <xf numFmtId="0" fontId="3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182" fontId="2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182" fontId="26" fillId="0" borderId="12" xfId="0" applyNumberFormat="1" applyFont="1" applyFill="1" applyBorder="1" applyAlignment="1">
      <alignment vertical="center" wrapText="1"/>
    </xf>
    <xf numFmtId="182" fontId="26" fillId="0" borderId="10" xfId="0" applyNumberFormat="1" applyFont="1" applyFill="1" applyBorder="1" applyAlignment="1">
      <alignment vertical="center" wrapText="1"/>
    </xf>
    <xf numFmtId="182" fontId="27" fillId="0" borderId="10" xfId="0" applyNumberFormat="1" applyFont="1" applyFill="1" applyBorder="1" applyAlignment="1">
      <alignment vertical="center" wrapText="1"/>
    </xf>
    <xf numFmtId="182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182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4" xfId="0" applyNumberFormat="1" applyFont="1" applyFill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182" fontId="1" fillId="0" borderId="14" xfId="0" applyNumberFormat="1" applyFont="1" applyFill="1" applyBorder="1" applyAlignment="1" quotePrefix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182" fontId="1" fillId="0" borderId="10" xfId="42" applyNumberFormat="1" applyFont="1" applyBorder="1" applyAlignment="1">
      <alignment horizontal="right" vertical="center"/>
    </xf>
    <xf numFmtId="182" fontId="1" fillId="0" borderId="10" xfId="0" applyNumberFormat="1" applyFont="1" applyBorder="1" applyAlignment="1">
      <alignment horizontal="right" vertical="center"/>
    </xf>
    <xf numFmtId="182" fontId="1" fillId="0" borderId="10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182" fontId="21" fillId="0" borderId="12" xfId="0" applyNumberFormat="1" applyFont="1" applyFill="1" applyBorder="1" applyAlignment="1">
      <alignment vertical="center" wrapText="1"/>
    </xf>
    <xf numFmtId="182" fontId="21" fillId="0" borderId="10" xfId="0" applyNumberFormat="1" applyFont="1" applyFill="1" applyBorder="1" applyAlignment="1">
      <alignment vertical="center" wrapText="1"/>
    </xf>
    <xf numFmtId="182" fontId="21" fillId="0" borderId="12" xfId="0" applyNumberFormat="1" applyFont="1" applyFill="1" applyBorder="1" applyAlignment="1">
      <alignment horizontal="right" vertical="center" wrapText="1"/>
    </xf>
    <xf numFmtId="182" fontId="1" fillId="0" borderId="10" xfId="0" applyNumberFormat="1" applyFont="1" applyFill="1" applyBorder="1" applyAlignment="1">
      <alignment wrapText="1"/>
    </xf>
    <xf numFmtId="182" fontId="1" fillId="0" borderId="12" xfId="58" applyNumberFormat="1" applyFont="1" applyFill="1" applyBorder="1" applyAlignment="1">
      <alignment horizontal="right" vertical="center" wrapText="1"/>
      <protection/>
    </xf>
    <xf numFmtId="182" fontId="21" fillId="0" borderId="10" xfId="0" applyNumberFormat="1" applyFont="1" applyFill="1" applyBorder="1" applyAlignment="1">
      <alignment horizontal="right" vertical="center" wrapText="1"/>
    </xf>
    <xf numFmtId="182" fontId="1" fillId="0" borderId="12" xfId="42" applyNumberFormat="1" applyFont="1" applyBorder="1" applyAlignment="1">
      <alignment horizontal="right" vertical="center"/>
    </xf>
    <xf numFmtId="182" fontId="1" fillId="0" borderId="12" xfId="0" applyNumberFormat="1" applyFont="1" applyFill="1" applyBorder="1" applyAlignment="1">
      <alignment horizontal="right" vertical="center" wrapText="1"/>
    </xf>
    <xf numFmtId="182" fontId="1" fillId="0" borderId="12" xfId="0" applyNumberFormat="1" applyFont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10" xfId="62" applyFont="1" applyFill="1" applyBorder="1" applyAlignment="1">
      <alignment horizontal="left" vertical="center" wrapText="1"/>
      <protection/>
    </xf>
    <xf numFmtId="182" fontId="1" fillId="0" borderId="10" xfId="62" applyNumberFormat="1" applyFont="1" applyFill="1" applyBorder="1" applyAlignment="1">
      <alignment horizontal="right" vertical="center" wrapText="1"/>
      <protection/>
    </xf>
    <xf numFmtId="0" fontId="1" fillId="0" borderId="10" xfId="62" applyFont="1" applyFill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center" vertical="center" wrapText="1"/>
      <protection/>
    </xf>
    <xf numFmtId="0" fontId="1" fillId="0" borderId="10" xfId="62" applyFont="1" applyFill="1" applyBorder="1" applyAlignment="1">
      <alignment horizontal="left" vertical="top" wrapText="1"/>
      <protection/>
    </xf>
    <xf numFmtId="0" fontId="1" fillId="24" borderId="10" xfId="0" applyFont="1" applyFill="1" applyBorder="1" applyAlignment="1">
      <alignment vertical="center" wrapText="1"/>
    </xf>
    <xf numFmtId="19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62" applyFont="1" applyFill="1" applyBorder="1" applyAlignment="1">
      <alignment vertical="top" wrapText="1"/>
      <protection/>
    </xf>
    <xf numFmtId="0" fontId="1" fillId="0" borderId="16" xfId="0" applyFont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right" vertical="center" wrapText="1"/>
    </xf>
    <xf numFmtId="181" fontId="1" fillId="0" borderId="0" xfId="0" applyNumberFormat="1" applyFont="1" applyFill="1" applyAlignment="1">
      <alignment horizontal="right" vertical="center" wrapText="1"/>
    </xf>
    <xf numFmtId="181" fontId="1" fillId="0" borderId="0" xfId="0" applyNumberFormat="1" applyFont="1" applyFill="1" applyAlignment="1">
      <alignment horizontal="left" vertical="center" wrapText="1"/>
    </xf>
    <xf numFmtId="2" fontId="1" fillId="24" borderId="1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wrapText="1"/>
    </xf>
    <xf numFmtId="182" fontId="1" fillId="0" borderId="12" xfId="0" applyNumberFormat="1" applyFont="1" applyFill="1" applyBorder="1" applyAlignment="1">
      <alignment horizontal="center" vertical="center" wrapText="1"/>
    </xf>
    <xf numFmtId="182" fontId="21" fillId="0" borderId="15" xfId="0" applyNumberFormat="1" applyFont="1" applyFill="1" applyBorder="1" applyAlignment="1">
      <alignment vertical="center" wrapText="1"/>
    </xf>
    <xf numFmtId="182" fontId="30" fillId="0" borderId="10" xfId="0" applyNumberFormat="1" applyFont="1" applyFill="1" applyBorder="1" applyAlignment="1">
      <alignment horizontal="right" vertical="center" wrapText="1"/>
    </xf>
    <xf numFmtId="4" fontId="34" fillId="0" borderId="0" xfId="0" applyNumberFormat="1" applyFont="1" applyFill="1" applyAlignment="1">
      <alignment horizontal="center"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left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4" xfId="60"/>
    <cellStyle name="Normal 3" xfId="61"/>
    <cellStyle name="Normal_Sheet1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B4" sqref="B4:U4"/>
    </sheetView>
  </sheetViews>
  <sheetFormatPr defaultColWidth="9.140625" defaultRowHeight="12.75"/>
  <cols>
    <col min="1" max="1" width="4.7109375" style="3" customWidth="1"/>
    <col min="2" max="2" width="34.140625" style="7" customWidth="1"/>
    <col min="3" max="3" width="8.28125" style="9" customWidth="1"/>
    <col min="4" max="4" width="6.8515625" style="9" customWidth="1"/>
    <col min="5" max="5" width="7.28125" style="2" customWidth="1"/>
    <col min="6" max="6" width="7.00390625" style="2" customWidth="1"/>
    <col min="7" max="7" width="6.421875" style="2" customWidth="1"/>
    <col min="8" max="8" width="6.8515625" style="2" customWidth="1"/>
    <col min="9" max="9" width="7.57421875" style="2" customWidth="1"/>
    <col min="10" max="10" width="8.421875" style="2" customWidth="1"/>
    <col min="11" max="11" width="6.8515625" style="2" customWidth="1"/>
    <col min="12" max="12" width="6.28125" style="2" customWidth="1"/>
    <col min="13" max="13" width="6.7109375" style="2" customWidth="1"/>
    <col min="14" max="14" width="7.00390625" style="2" customWidth="1"/>
    <col min="15" max="16" width="7.28125" style="2" customWidth="1"/>
    <col min="17" max="17" width="6.7109375" style="2" customWidth="1"/>
    <col min="18" max="18" width="7.140625" style="2" customWidth="1"/>
    <col min="19" max="19" width="8.00390625" style="2" customWidth="1"/>
    <col min="20" max="20" width="13.7109375" style="3" customWidth="1"/>
    <col min="21" max="21" width="20.7109375" style="3" customWidth="1"/>
    <col min="22" max="16384" width="9.140625" style="3" customWidth="1"/>
  </cols>
  <sheetData>
    <row r="1" spans="1:4" ht="12.75">
      <c r="A1" s="132" t="s">
        <v>233</v>
      </c>
      <c r="B1" s="132"/>
      <c r="C1" s="8"/>
      <c r="D1" s="8"/>
    </row>
    <row r="2" spans="1:21" ht="15.75" customHeight="1">
      <c r="A2" s="133" t="s">
        <v>53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1" ht="15.75" customHeight="1">
      <c r="A3" s="133" t="s">
        <v>51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</row>
    <row r="4" spans="1:21" ht="15.75" customHeight="1">
      <c r="A4" s="17"/>
      <c r="B4" s="122" t="s">
        <v>244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1" ht="15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123" t="s">
        <v>45</v>
      </c>
      <c r="U5" s="123"/>
    </row>
    <row r="6" spans="1:21" s="4" customFormat="1" ht="12.75" customHeight="1">
      <c r="A6" s="130" t="s">
        <v>0</v>
      </c>
      <c r="B6" s="130" t="s">
        <v>1</v>
      </c>
      <c r="C6" s="131" t="s">
        <v>2</v>
      </c>
      <c r="D6" s="129" t="s">
        <v>3</v>
      </c>
      <c r="E6" s="127" t="s">
        <v>4</v>
      </c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0"/>
      <c r="R6" s="10"/>
      <c r="S6" s="10"/>
      <c r="T6" s="124" t="s">
        <v>5</v>
      </c>
      <c r="U6" s="124" t="s">
        <v>44</v>
      </c>
    </row>
    <row r="7" spans="1:21" s="4" customFormat="1" ht="12.75" customHeight="1">
      <c r="A7" s="130"/>
      <c r="B7" s="130"/>
      <c r="C7" s="131"/>
      <c r="D7" s="129"/>
      <c r="E7" s="129" t="s">
        <v>6</v>
      </c>
      <c r="F7" s="127" t="s">
        <v>7</v>
      </c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"/>
      <c r="R7" s="12"/>
      <c r="S7" s="11"/>
      <c r="T7" s="125"/>
      <c r="U7" s="125"/>
    </row>
    <row r="8" spans="1:21" s="4" customFormat="1" ht="63.75">
      <c r="A8" s="130"/>
      <c r="B8" s="130"/>
      <c r="C8" s="131"/>
      <c r="D8" s="129"/>
      <c r="E8" s="129"/>
      <c r="F8" s="1" t="s">
        <v>8</v>
      </c>
      <c r="G8" s="1" t="s">
        <v>9</v>
      </c>
      <c r="H8" s="1" t="s">
        <v>10</v>
      </c>
      <c r="I8" s="1" t="s">
        <v>11</v>
      </c>
      <c r="J8" s="1" t="s">
        <v>12</v>
      </c>
      <c r="K8" s="1" t="s">
        <v>13</v>
      </c>
      <c r="L8" s="1" t="s">
        <v>14</v>
      </c>
      <c r="M8" s="1" t="s">
        <v>15</v>
      </c>
      <c r="N8" s="1" t="s">
        <v>16</v>
      </c>
      <c r="O8" s="1" t="s">
        <v>17</v>
      </c>
      <c r="P8" s="1" t="s">
        <v>18</v>
      </c>
      <c r="Q8" s="1" t="s">
        <v>19</v>
      </c>
      <c r="R8" s="1" t="s">
        <v>20</v>
      </c>
      <c r="S8" s="1" t="s">
        <v>21</v>
      </c>
      <c r="T8" s="126"/>
      <c r="U8" s="126"/>
    </row>
    <row r="9" spans="1:21" s="6" customFormat="1" ht="38.25">
      <c r="A9" s="34" t="s">
        <v>22</v>
      </c>
      <c r="B9" s="34" t="s">
        <v>23</v>
      </c>
      <c r="C9" s="35" t="s">
        <v>24</v>
      </c>
      <c r="D9" s="33" t="s">
        <v>25</v>
      </c>
      <c r="E9" s="33" t="s">
        <v>26</v>
      </c>
      <c r="F9" s="33" t="s">
        <v>27</v>
      </c>
      <c r="G9" s="33" t="s">
        <v>28</v>
      </c>
      <c r="H9" s="36" t="s">
        <v>29</v>
      </c>
      <c r="I9" s="34" t="s">
        <v>30</v>
      </c>
      <c r="J9" s="34" t="s">
        <v>31</v>
      </c>
      <c r="K9" s="34" t="s">
        <v>32</v>
      </c>
      <c r="L9" s="34" t="s">
        <v>33</v>
      </c>
      <c r="M9" s="34" t="s">
        <v>34</v>
      </c>
      <c r="N9" s="34" t="s">
        <v>35</v>
      </c>
      <c r="O9" s="34" t="s">
        <v>36</v>
      </c>
      <c r="P9" s="34" t="s">
        <v>37</v>
      </c>
      <c r="Q9" s="34" t="s">
        <v>38</v>
      </c>
      <c r="R9" s="34" t="s">
        <v>39</v>
      </c>
      <c r="S9" s="34" t="s">
        <v>40</v>
      </c>
      <c r="T9" s="34" t="s">
        <v>41</v>
      </c>
      <c r="U9" s="34" t="s">
        <v>42</v>
      </c>
    </row>
    <row r="10" spans="1:21" s="15" customFormat="1" ht="12.75">
      <c r="A10" s="37" t="s">
        <v>43</v>
      </c>
      <c r="B10" s="38" t="s">
        <v>131</v>
      </c>
      <c r="C10" s="41">
        <f>D10+E10</f>
        <v>1.51</v>
      </c>
      <c r="D10" s="41">
        <f>SUM(D11:D12)</f>
        <v>0</v>
      </c>
      <c r="E10" s="41">
        <f aca="true" t="shared" si="0" ref="E10:S10">SUM(E11:E12)</f>
        <v>1.51</v>
      </c>
      <c r="F10" s="41">
        <f t="shared" si="0"/>
        <v>1.51</v>
      </c>
      <c r="G10" s="41">
        <f t="shared" si="0"/>
        <v>0</v>
      </c>
      <c r="H10" s="41">
        <f t="shared" si="0"/>
        <v>0</v>
      </c>
      <c r="I10" s="41">
        <f t="shared" si="0"/>
        <v>0</v>
      </c>
      <c r="J10" s="41">
        <f t="shared" si="0"/>
        <v>0</v>
      </c>
      <c r="K10" s="41">
        <f t="shared" si="0"/>
        <v>0</v>
      </c>
      <c r="L10" s="41">
        <f t="shared" si="0"/>
        <v>0</v>
      </c>
      <c r="M10" s="41">
        <f t="shared" si="0"/>
        <v>0</v>
      </c>
      <c r="N10" s="41">
        <f t="shared" si="0"/>
        <v>0</v>
      </c>
      <c r="O10" s="41">
        <f t="shared" si="0"/>
        <v>0</v>
      </c>
      <c r="P10" s="41">
        <f t="shared" si="0"/>
        <v>0</v>
      </c>
      <c r="Q10" s="41">
        <f t="shared" si="0"/>
        <v>0</v>
      </c>
      <c r="R10" s="41">
        <f t="shared" si="0"/>
        <v>0</v>
      </c>
      <c r="S10" s="41">
        <f t="shared" si="0"/>
        <v>0</v>
      </c>
      <c r="T10" s="39"/>
      <c r="U10" s="16"/>
    </row>
    <row r="11" spans="1:21" s="13" customFormat="1" ht="54" customHeight="1">
      <c r="A11" s="14">
        <v>1</v>
      </c>
      <c r="B11" s="71" t="s">
        <v>140</v>
      </c>
      <c r="C11" s="72">
        <f>D11+E11</f>
        <v>0.45</v>
      </c>
      <c r="D11" s="73"/>
      <c r="E11" s="73">
        <f>SUM(F11:S11)</f>
        <v>0.45</v>
      </c>
      <c r="F11" s="74">
        <v>0.45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16" t="s">
        <v>141</v>
      </c>
      <c r="U11" s="14" t="s">
        <v>142</v>
      </c>
    </row>
    <row r="12" spans="1:21" ht="51">
      <c r="A12" s="14">
        <v>2</v>
      </c>
      <c r="B12" s="71" t="s">
        <v>218</v>
      </c>
      <c r="C12" s="72">
        <f>D12+E12</f>
        <v>1.06</v>
      </c>
      <c r="D12" s="75"/>
      <c r="E12" s="73">
        <f>SUM(F12:S12)</f>
        <v>1.06</v>
      </c>
      <c r="F12" s="75">
        <v>1.06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16" t="s">
        <v>141</v>
      </c>
      <c r="U12" s="14" t="s">
        <v>143</v>
      </c>
    </row>
    <row r="15" spans="3:5" ht="12.75">
      <c r="C15" s="114"/>
      <c r="D15" s="114"/>
      <c r="E15" s="115"/>
    </row>
    <row r="16" spans="3:5" ht="12.75">
      <c r="C16" s="114"/>
      <c r="D16" s="114"/>
      <c r="E16" s="115"/>
    </row>
    <row r="17" spans="3:5" ht="12.75">
      <c r="C17" s="114"/>
      <c r="D17" s="114"/>
      <c r="E17" s="115"/>
    </row>
    <row r="18" ht="12.75">
      <c r="E18" s="116"/>
    </row>
  </sheetData>
  <sheetProtection/>
  <mergeCells count="14">
    <mergeCell ref="A6:A8"/>
    <mergeCell ref="A1:B1"/>
    <mergeCell ref="A2:U2"/>
    <mergeCell ref="A3:U3"/>
    <mergeCell ref="E6:P6"/>
    <mergeCell ref="T6:T8"/>
    <mergeCell ref="B4:U4"/>
    <mergeCell ref="T5:U5"/>
    <mergeCell ref="U6:U8"/>
    <mergeCell ref="F7:P7"/>
    <mergeCell ref="E7:E8"/>
    <mergeCell ref="B6:B8"/>
    <mergeCell ref="C6:C8"/>
    <mergeCell ref="D6:D8"/>
  </mergeCells>
  <printOptions/>
  <pageMargins left="0" right="0" top="0.354330708661417" bottom="0.236220472440945" header="0.354330708661417" footer="0.31496062992126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zoomScale="90" zoomScaleNormal="90" zoomScalePageLayoutView="0" workbookViewId="0" topLeftCell="A1">
      <selection activeCell="H18" sqref="H18"/>
    </sheetView>
  </sheetViews>
  <sheetFormatPr defaultColWidth="9.140625" defaultRowHeight="12.75"/>
  <cols>
    <col min="1" max="1" width="4.7109375" style="22" customWidth="1"/>
    <col min="2" max="2" width="30.57421875" style="31" customWidth="1"/>
    <col min="3" max="3" width="8.28125" style="32" customWidth="1"/>
    <col min="4" max="4" width="7.7109375" style="32" customWidth="1"/>
    <col min="5" max="5" width="9.140625" style="20" customWidth="1"/>
    <col min="6" max="6" width="8.421875" style="20" customWidth="1"/>
    <col min="7" max="7" width="8.00390625" style="20" customWidth="1"/>
    <col min="8" max="8" width="6.8515625" style="20" customWidth="1"/>
    <col min="9" max="9" width="6.28125" style="20" customWidth="1"/>
    <col min="10" max="10" width="7.57421875" style="20" customWidth="1"/>
    <col min="11" max="12" width="7.00390625" style="20" customWidth="1"/>
    <col min="13" max="13" width="7.140625" style="20" customWidth="1"/>
    <col min="14" max="14" width="7.00390625" style="20" customWidth="1"/>
    <col min="15" max="15" width="7.28125" style="20" customWidth="1"/>
    <col min="16" max="18" width="6.00390625" style="20" customWidth="1"/>
    <col min="19" max="19" width="8.00390625" style="20" customWidth="1"/>
    <col min="20" max="20" width="13.7109375" style="22" customWidth="1"/>
    <col min="21" max="21" width="16.00390625" style="22" customWidth="1"/>
    <col min="22" max="16384" width="9.140625" style="22" customWidth="1"/>
  </cols>
  <sheetData>
    <row r="1" spans="1:4" ht="12.75">
      <c r="A1" s="144" t="s">
        <v>230</v>
      </c>
      <c r="B1" s="144"/>
      <c r="C1" s="21"/>
      <c r="D1" s="21"/>
    </row>
    <row r="2" spans="1:21" ht="15.75" customHeight="1">
      <c r="A2" s="133" t="s">
        <v>52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1" ht="15.75" customHeight="1">
      <c r="A3" s="133" t="s">
        <v>48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</row>
    <row r="4" spans="1:21" ht="15.75" customHeight="1">
      <c r="A4" s="17"/>
      <c r="B4" s="122" t="s">
        <v>244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1" ht="15.75" customHeight="1">
      <c r="A5" s="17"/>
      <c r="B5" s="17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143" t="s">
        <v>45</v>
      </c>
      <c r="U5" s="143"/>
    </row>
    <row r="6" spans="1:21" s="17" customFormat="1" ht="12.75" customHeight="1">
      <c r="A6" s="138" t="s">
        <v>0</v>
      </c>
      <c r="B6" s="138" t="s">
        <v>1</v>
      </c>
      <c r="C6" s="139" t="s">
        <v>2</v>
      </c>
      <c r="D6" s="137" t="s">
        <v>3</v>
      </c>
      <c r="E6" s="135" t="s">
        <v>4</v>
      </c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25"/>
      <c r="R6" s="25"/>
      <c r="S6" s="25"/>
      <c r="T6" s="140" t="s">
        <v>5</v>
      </c>
      <c r="U6" s="140" t="s">
        <v>44</v>
      </c>
    </row>
    <row r="7" spans="1:21" s="17" customFormat="1" ht="12.75" customHeight="1">
      <c r="A7" s="138"/>
      <c r="B7" s="138"/>
      <c r="C7" s="139"/>
      <c r="D7" s="137"/>
      <c r="E7" s="137" t="s">
        <v>6</v>
      </c>
      <c r="F7" s="135" t="s">
        <v>7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26"/>
      <c r="R7" s="26"/>
      <c r="S7" s="19"/>
      <c r="T7" s="141"/>
      <c r="U7" s="141"/>
    </row>
    <row r="8" spans="1:21" s="17" customFormat="1" ht="63.75">
      <c r="A8" s="138"/>
      <c r="B8" s="138"/>
      <c r="C8" s="139"/>
      <c r="D8" s="137"/>
      <c r="E8" s="137"/>
      <c r="F8" s="24" t="s">
        <v>8</v>
      </c>
      <c r="G8" s="24" t="s">
        <v>9</v>
      </c>
      <c r="H8" s="24" t="s">
        <v>10</v>
      </c>
      <c r="I8" s="24" t="s">
        <v>11</v>
      </c>
      <c r="J8" s="24" t="s">
        <v>12</v>
      </c>
      <c r="K8" s="24" t="s">
        <v>13</v>
      </c>
      <c r="L8" s="24" t="s">
        <v>14</v>
      </c>
      <c r="M8" s="24" t="s">
        <v>15</v>
      </c>
      <c r="N8" s="24" t="s">
        <v>16</v>
      </c>
      <c r="O8" s="24" t="s">
        <v>17</v>
      </c>
      <c r="P8" s="24" t="s">
        <v>18</v>
      </c>
      <c r="Q8" s="24" t="s">
        <v>19</v>
      </c>
      <c r="R8" s="24" t="s">
        <v>20</v>
      </c>
      <c r="S8" s="24" t="s">
        <v>21</v>
      </c>
      <c r="T8" s="142"/>
      <c r="U8" s="142"/>
    </row>
    <row r="9" spans="1:21" s="118" customFormat="1" ht="25.5">
      <c r="A9" s="18" t="s">
        <v>22</v>
      </c>
      <c r="B9" s="18" t="s">
        <v>23</v>
      </c>
      <c r="C9" s="27" t="s">
        <v>24</v>
      </c>
      <c r="D9" s="28" t="s">
        <v>25</v>
      </c>
      <c r="E9" s="28" t="s">
        <v>26</v>
      </c>
      <c r="F9" s="28" t="s">
        <v>27</v>
      </c>
      <c r="G9" s="28" t="s">
        <v>28</v>
      </c>
      <c r="H9" s="29" t="s">
        <v>29</v>
      </c>
      <c r="I9" s="18" t="s">
        <v>30</v>
      </c>
      <c r="J9" s="18" t="s">
        <v>31</v>
      </c>
      <c r="K9" s="18" t="s">
        <v>32</v>
      </c>
      <c r="L9" s="18" t="s">
        <v>33</v>
      </c>
      <c r="M9" s="18" t="s">
        <v>34</v>
      </c>
      <c r="N9" s="18" t="s">
        <v>35</v>
      </c>
      <c r="O9" s="18" t="s">
        <v>36</v>
      </c>
      <c r="P9" s="18" t="s">
        <v>37</v>
      </c>
      <c r="Q9" s="18" t="s">
        <v>38</v>
      </c>
      <c r="R9" s="18" t="s">
        <v>39</v>
      </c>
      <c r="S9" s="18" t="s">
        <v>40</v>
      </c>
      <c r="T9" s="18" t="s">
        <v>41</v>
      </c>
      <c r="U9" s="18" t="s">
        <v>42</v>
      </c>
    </row>
    <row r="10" spans="1:21" s="118" customFormat="1" ht="26.25" customHeight="1">
      <c r="A10" s="64" t="s">
        <v>43</v>
      </c>
      <c r="B10" s="69" t="s">
        <v>131</v>
      </c>
      <c r="C10" s="120">
        <f>D10+E10</f>
        <v>0.25</v>
      </c>
      <c r="D10" s="120">
        <f aca="true" t="shared" si="0" ref="D10:S10">SUM(D11:D11)</f>
        <v>0</v>
      </c>
      <c r="E10" s="120">
        <f t="shared" si="0"/>
        <v>0.25</v>
      </c>
      <c r="F10" s="120">
        <f t="shared" si="0"/>
        <v>0.25</v>
      </c>
      <c r="G10" s="120">
        <f t="shared" si="0"/>
        <v>0</v>
      </c>
      <c r="H10" s="120">
        <f t="shared" si="0"/>
        <v>0</v>
      </c>
      <c r="I10" s="120">
        <f t="shared" si="0"/>
        <v>0</v>
      </c>
      <c r="J10" s="120">
        <f t="shared" si="0"/>
        <v>0</v>
      </c>
      <c r="K10" s="120">
        <f t="shared" si="0"/>
        <v>0</v>
      </c>
      <c r="L10" s="120">
        <f t="shared" si="0"/>
        <v>0</v>
      </c>
      <c r="M10" s="120">
        <f t="shared" si="0"/>
        <v>0</v>
      </c>
      <c r="N10" s="120">
        <f t="shared" si="0"/>
        <v>0</v>
      </c>
      <c r="O10" s="120">
        <f t="shared" si="0"/>
        <v>0</v>
      </c>
      <c r="P10" s="120">
        <f t="shared" si="0"/>
        <v>0</v>
      </c>
      <c r="Q10" s="120">
        <f t="shared" si="0"/>
        <v>0</v>
      </c>
      <c r="R10" s="120">
        <f t="shared" si="0"/>
        <v>0</v>
      </c>
      <c r="S10" s="120">
        <f t="shared" si="0"/>
        <v>0</v>
      </c>
      <c r="T10" s="18"/>
      <c r="U10" s="18"/>
    </row>
    <row r="11" spans="1:21" s="118" customFormat="1" ht="63" customHeight="1">
      <c r="A11" s="14">
        <v>1</v>
      </c>
      <c r="B11" s="71" t="s">
        <v>130</v>
      </c>
      <c r="C11" s="120">
        <f>D11+E11</f>
        <v>0.25</v>
      </c>
      <c r="D11" s="55"/>
      <c r="E11" s="93">
        <f>SUM(F11:S11)</f>
        <v>0.25</v>
      </c>
      <c r="F11" s="42">
        <v>0.25</v>
      </c>
      <c r="G11" s="63"/>
      <c r="H11" s="55"/>
      <c r="I11" s="55"/>
      <c r="J11" s="121"/>
      <c r="K11" s="55"/>
      <c r="L11" s="121"/>
      <c r="M11" s="55"/>
      <c r="N11" s="55"/>
      <c r="O11" s="55"/>
      <c r="P11" s="55"/>
      <c r="Q11" s="63"/>
      <c r="R11" s="55"/>
      <c r="S11" s="63"/>
      <c r="T11" s="14" t="s">
        <v>132</v>
      </c>
      <c r="U11" s="14" t="s">
        <v>133</v>
      </c>
    </row>
  </sheetData>
  <sheetProtection/>
  <mergeCells count="14">
    <mergeCell ref="A1:B1"/>
    <mergeCell ref="A2:U2"/>
    <mergeCell ref="A3:U3"/>
    <mergeCell ref="E6:P6"/>
    <mergeCell ref="T6:T8"/>
    <mergeCell ref="A6:A8"/>
    <mergeCell ref="B4:U4"/>
    <mergeCell ref="F7:P7"/>
    <mergeCell ref="E7:E8"/>
    <mergeCell ref="D6:D8"/>
    <mergeCell ref="B6:B8"/>
    <mergeCell ref="C6:C8"/>
    <mergeCell ref="U6:U8"/>
    <mergeCell ref="T5:U5"/>
  </mergeCells>
  <printOptions/>
  <pageMargins left="0" right="0" top="0.5" bottom="0.236220472440945" header="0.354330708661417" footer="0.31496062992126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8"/>
  <sheetViews>
    <sheetView zoomScale="90" zoomScaleNormal="90" zoomScalePageLayoutView="0" workbookViewId="0" topLeftCell="A1">
      <selection activeCell="H18" sqref="H18"/>
    </sheetView>
  </sheetViews>
  <sheetFormatPr defaultColWidth="9.140625" defaultRowHeight="12.75"/>
  <cols>
    <col min="1" max="1" width="4.7109375" style="22" customWidth="1"/>
    <col min="2" max="2" width="34.140625" style="31" customWidth="1"/>
    <col min="3" max="3" width="8.28125" style="32" customWidth="1"/>
    <col min="4" max="4" width="7.421875" style="32" customWidth="1"/>
    <col min="5" max="5" width="7.28125" style="20" customWidth="1"/>
    <col min="6" max="6" width="7.00390625" style="20" customWidth="1"/>
    <col min="7" max="7" width="7.57421875" style="20" customWidth="1"/>
    <col min="8" max="8" width="6.8515625" style="20" customWidth="1"/>
    <col min="9" max="9" width="6.7109375" style="20" customWidth="1"/>
    <col min="10" max="10" width="7.421875" style="20" customWidth="1"/>
    <col min="11" max="11" width="6.7109375" style="20" customWidth="1"/>
    <col min="12" max="12" width="7.28125" style="20" customWidth="1"/>
    <col min="13" max="13" width="6.7109375" style="20" customWidth="1"/>
    <col min="14" max="14" width="7.00390625" style="20" customWidth="1"/>
    <col min="15" max="15" width="7.28125" style="20" customWidth="1"/>
    <col min="16" max="18" width="6.00390625" style="20" customWidth="1"/>
    <col min="19" max="19" width="8.00390625" style="20" customWidth="1"/>
    <col min="20" max="20" width="13.7109375" style="22" customWidth="1"/>
    <col min="21" max="21" width="20.00390625" style="22" customWidth="1"/>
    <col min="22" max="16384" width="9.140625" style="22" customWidth="1"/>
  </cols>
  <sheetData>
    <row r="1" spans="1:4" ht="12.75">
      <c r="A1" s="144" t="s">
        <v>231</v>
      </c>
      <c r="B1" s="144"/>
      <c r="C1" s="21"/>
      <c r="D1" s="21"/>
    </row>
    <row r="2" spans="1:21" ht="15.75" customHeight="1">
      <c r="A2" s="133" t="s">
        <v>53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1" ht="15.75" customHeight="1">
      <c r="A3" s="133" t="s">
        <v>49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</row>
    <row r="4" spans="1:21" ht="15.75" customHeight="1">
      <c r="A4" s="17"/>
      <c r="B4" s="122" t="s">
        <v>244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1" ht="15.75" customHeight="1">
      <c r="A5" s="17"/>
      <c r="B5" s="17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143" t="s">
        <v>45</v>
      </c>
      <c r="U5" s="143"/>
    </row>
    <row r="6" spans="1:21" s="17" customFormat="1" ht="12.75" customHeight="1">
      <c r="A6" s="138" t="s">
        <v>0</v>
      </c>
      <c r="B6" s="138" t="s">
        <v>1</v>
      </c>
      <c r="C6" s="139" t="s">
        <v>2</v>
      </c>
      <c r="D6" s="137" t="s">
        <v>3</v>
      </c>
      <c r="E6" s="135" t="s">
        <v>4</v>
      </c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25"/>
      <c r="R6" s="25"/>
      <c r="S6" s="25"/>
      <c r="T6" s="140" t="s">
        <v>5</v>
      </c>
      <c r="U6" s="140" t="s">
        <v>44</v>
      </c>
    </row>
    <row r="7" spans="1:21" s="17" customFormat="1" ht="12.75" customHeight="1">
      <c r="A7" s="138"/>
      <c r="B7" s="138"/>
      <c r="C7" s="139"/>
      <c r="D7" s="137"/>
      <c r="E7" s="137" t="s">
        <v>6</v>
      </c>
      <c r="F7" s="135" t="s">
        <v>7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26"/>
      <c r="R7" s="26"/>
      <c r="S7" s="19"/>
      <c r="T7" s="141"/>
      <c r="U7" s="141"/>
    </row>
    <row r="8" spans="1:21" s="17" customFormat="1" ht="63.75">
      <c r="A8" s="138"/>
      <c r="B8" s="138"/>
      <c r="C8" s="139"/>
      <c r="D8" s="137"/>
      <c r="E8" s="137"/>
      <c r="F8" s="24" t="s">
        <v>8</v>
      </c>
      <c r="G8" s="24" t="s">
        <v>9</v>
      </c>
      <c r="H8" s="24" t="s">
        <v>10</v>
      </c>
      <c r="I8" s="24" t="s">
        <v>11</v>
      </c>
      <c r="J8" s="24" t="s">
        <v>12</v>
      </c>
      <c r="K8" s="24" t="s">
        <v>13</v>
      </c>
      <c r="L8" s="24" t="s">
        <v>14</v>
      </c>
      <c r="M8" s="24" t="s">
        <v>15</v>
      </c>
      <c r="N8" s="24" t="s">
        <v>16</v>
      </c>
      <c r="O8" s="24" t="s">
        <v>17</v>
      </c>
      <c r="P8" s="24" t="s">
        <v>18</v>
      </c>
      <c r="Q8" s="24" t="s">
        <v>19</v>
      </c>
      <c r="R8" s="24" t="s">
        <v>20</v>
      </c>
      <c r="S8" s="24" t="s">
        <v>21</v>
      </c>
      <c r="T8" s="142"/>
      <c r="U8" s="142"/>
    </row>
    <row r="9" spans="1:21" s="118" customFormat="1" ht="38.25">
      <c r="A9" s="18" t="s">
        <v>22</v>
      </c>
      <c r="B9" s="18" t="s">
        <v>23</v>
      </c>
      <c r="C9" s="27" t="s">
        <v>24</v>
      </c>
      <c r="D9" s="28" t="s">
        <v>25</v>
      </c>
      <c r="E9" s="28" t="s">
        <v>26</v>
      </c>
      <c r="F9" s="28" t="s">
        <v>27</v>
      </c>
      <c r="G9" s="28" t="s">
        <v>28</v>
      </c>
      <c r="H9" s="29" t="s">
        <v>29</v>
      </c>
      <c r="I9" s="18" t="s">
        <v>30</v>
      </c>
      <c r="J9" s="18" t="s">
        <v>31</v>
      </c>
      <c r="K9" s="18" t="s">
        <v>32</v>
      </c>
      <c r="L9" s="18" t="s">
        <v>33</v>
      </c>
      <c r="M9" s="18" t="s">
        <v>34</v>
      </c>
      <c r="N9" s="18" t="s">
        <v>35</v>
      </c>
      <c r="O9" s="18" t="s">
        <v>36</v>
      </c>
      <c r="P9" s="18" t="s">
        <v>37</v>
      </c>
      <c r="Q9" s="18" t="s">
        <v>38</v>
      </c>
      <c r="R9" s="18" t="s">
        <v>39</v>
      </c>
      <c r="S9" s="18" t="s">
        <v>40</v>
      </c>
      <c r="T9" s="18" t="s">
        <v>41</v>
      </c>
      <c r="U9" s="18" t="s">
        <v>42</v>
      </c>
    </row>
    <row r="10" spans="1:21" s="118" customFormat="1" ht="12.75">
      <c r="A10" s="90" t="s">
        <v>43</v>
      </c>
      <c r="B10" s="91" t="s">
        <v>55</v>
      </c>
      <c r="C10" s="92">
        <f>D10+E10</f>
        <v>1.41</v>
      </c>
      <c r="D10" s="93">
        <f>SUM(D11:D12)</f>
        <v>0</v>
      </c>
      <c r="E10" s="93">
        <f aca="true" t="shared" si="0" ref="E10:S10">SUM(E11:E12)</f>
        <v>1.41</v>
      </c>
      <c r="F10" s="93">
        <f t="shared" si="0"/>
        <v>1.41</v>
      </c>
      <c r="G10" s="93">
        <f t="shared" si="0"/>
        <v>0</v>
      </c>
      <c r="H10" s="93">
        <f t="shared" si="0"/>
        <v>0</v>
      </c>
      <c r="I10" s="93">
        <f t="shared" si="0"/>
        <v>0</v>
      </c>
      <c r="J10" s="93">
        <f t="shared" si="0"/>
        <v>0</v>
      </c>
      <c r="K10" s="93">
        <f t="shared" si="0"/>
        <v>0</v>
      </c>
      <c r="L10" s="93">
        <f t="shared" si="0"/>
        <v>0</v>
      </c>
      <c r="M10" s="93">
        <f t="shared" si="0"/>
        <v>0</v>
      </c>
      <c r="N10" s="93">
        <f t="shared" si="0"/>
        <v>0</v>
      </c>
      <c r="O10" s="93">
        <f t="shared" si="0"/>
        <v>0</v>
      </c>
      <c r="P10" s="93">
        <f t="shared" si="0"/>
        <v>0</v>
      </c>
      <c r="Q10" s="93">
        <f t="shared" si="0"/>
        <v>0</v>
      </c>
      <c r="R10" s="93">
        <f t="shared" si="0"/>
        <v>0</v>
      </c>
      <c r="S10" s="93">
        <f t="shared" si="0"/>
        <v>0</v>
      </c>
      <c r="T10" s="42"/>
      <c r="U10" s="18"/>
    </row>
    <row r="11" spans="1:21" s="118" customFormat="1" ht="31.5" customHeight="1">
      <c r="A11" s="49">
        <v>1</v>
      </c>
      <c r="B11" s="48" t="s">
        <v>242</v>
      </c>
      <c r="C11" s="92">
        <f aca="true" t="shared" si="1" ref="C11:C24">D11+E11</f>
        <v>1</v>
      </c>
      <c r="D11" s="93"/>
      <c r="E11" s="94">
        <f>SUM(F11:S11)</f>
        <v>1</v>
      </c>
      <c r="F11" s="55">
        <v>1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14" t="s">
        <v>56</v>
      </c>
      <c r="U11" s="150" t="s">
        <v>57</v>
      </c>
    </row>
    <row r="12" spans="1:21" s="118" customFormat="1" ht="28.5" customHeight="1">
      <c r="A12" s="49">
        <v>2</v>
      </c>
      <c r="B12" s="48" t="s">
        <v>243</v>
      </c>
      <c r="C12" s="92">
        <f t="shared" si="1"/>
        <v>0.41</v>
      </c>
      <c r="D12" s="95"/>
      <c r="E12" s="94">
        <f>SUM(F12:S12)</f>
        <v>0.41</v>
      </c>
      <c r="F12" s="85">
        <v>0.41</v>
      </c>
      <c r="G12" s="85"/>
      <c r="H12" s="85"/>
      <c r="I12" s="96"/>
      <c r="J12" s="85"/>
      <c r="K12" s="96"/>
      <c r="L12" s="85"/>
      <c r="M12" s="96"/>
      <c r="N12" s="96"/>
      <c r="O12" s="96"/>
      <c r="P12" s="96"/>
      <c r="Q12" s="96"/>
      <c r="R12" s="96"/>
      <c r="S12" s="85"/>
      <c r="T12" s="14" t="s">
        <v>56</v>
      </c>
      <c r="U12" s="151"/>
    </row>
    <row r="13" spans="1:21" s="118" customFormat="1" ht="20.25" customHeight="1">
      <c r="A13" s="59" t="s">
        <v>65</v>
      </c>
      <c r="B13" s="60" t="s">
        <v>79</v>
      </c>
      <c r="C13" s="92">
        <f>D13+E13</f>
        <v>25.9</v>
      </c>
      <c r="D13" s="93">
        <f aca="true" t="shared" si="2" ref="D13:S13">SUM(D14:D16)</f>
        <v>0</v>
      </c>
      <c r="E13" s="93">
        <f t="shared" si="2"/>
        <v>25.9</v>
      </c>
      <c r="F13" s="93">
        <f t="shared" si="2"/>
        <v>22.5</v>
      </c>
      <c r="G13" s="93">
        <f t="shared" si="2"/>
        <v>0.7</v>
      </c>
      <c r="H13" s="93">
        <f t="shared" si="2"/>
        <v>1.8599999999999999</v>
      </c>
      <c r="I13" s="93">
        <f t="shared" si="2"/>
        <v>0</v>
      </c>
      <c r="J13" s="93">
        <f t="shared" si="2"/>
        <v>0.59</v>
      </c>
      <c r="K13" s="93">
        <f t="shared" si="2"/>
        <v>0.25</v>
      </c>
      <c r="L13" s="93">
        <f t="shared" si="2"/>
        <v>0</v>
      </c>
      <c r="M13" s="93">
        <f t="shared" si="2"/>
        <v>0</v>
      </c>
      <c r="N13" s="93">
        <f t="shared" si="2"/>
        <v>0</v>
      </c>
      <c r="O13" s="93">
        <f t="shared" si="2"/>
        <v>0</v>
      </c>
      <c r="P13" s="93">
        <f t="shared" si="2"/>
        <v>0</v>
      </c>
      <c r="Q13" s="93">
        <f t="shared" si="2"/>
        <v>0</v>
      </c>
      <c r="R13" s="93">
        <f t="shared" si="2"/>
        <v>0</v>
      </c>
      <c r="S13" s="93">
        <f t="shared" si="2"/>
        <v>0</v>
      </c>
      <c r="T13" s="14"/>
      <c r="U13" s="87"/>
    </row>
    <row r="14" spans="1:21" s="118" customFormat="1" ht="51">
      <c r="A14" s="14">
        <v>1</v>
      </c>
      <c r="B14" s="40" t="s">
        <v>74</v>
      </c>
      <c r="C14" s="92">
        <f t="shared" si="1"/>
        <v>9.959999999999999</v>
      </c>
      <c r="D14" s="95"/>
      <c r="E14" s="94">
        <f>SUM(F14:S14)</f>
        <v>9.959999999999999</v>
      </c>
      <c r="F14" s="42">
        <v>8.5</v>
      </c>
      <c r="G14" s="42">
        <v>0.5</v>
      </c>
      <c r="H14" s="42">
        <v>0.86</v>
      </c>
      <c r="I14" s="96"/>
      <c r="J14" s="42"/>
      <c r="K14" s="42">
        <v>0.1</v>
      </c>
      <c r="L14" s="85"/>
      <c r="M14" s="96"/>
      <c r="N14" s="96"/>
      <c r="O14" s="96"/>
      <c r="P14" s="96"/>
      <c r="Q14" s="96"/>
      <c r="R14" s="96"/>
      <c r="S14" s="85"/>
      <c r="T14" s="14" t="s">
        <v>77</v>
      </c>
      <c r="U14" s="14" t="s">
        <v>207</v>
      </c>
    </row>
    <row r="15" spans="1:21" ht="51">
      <c r="A15" s="14">
        <v>2</v>
      </c>
      <c r="B15" s="40" t="s">
        <v>75</v>
      </c>
      <c r="C15" s="92">
        <f t="shared" si="1"/>
        <v>7.8500000000000005</v>
      </c>
      <c r="D15" s="62"/>
      <c r="E15" s="94">
        <f aca="true" t="shared" si="3" ref="E15:E24">SUM(F15:S15)</f>
        <v>7.8500000000000005</v>
      </c>
      <c r="F15" s="42">
        <v>6.5</v>
      </c>
      <c r="G15" s="42">
        <v>0.2</v>
      </c>
      <c r="H15" s="42">
        <v>1</v>
      </c>
      <c r="I15" s="42"/>
      <c r="J15" s="42"/>
      <c r="K15" s="42">
        <v>0.15</v>
      </c>
      <c r="L15" s="42"/>
      <c r="M15" s="42"/>
      <c r="N15" s="42"/>
      <c r="O15" s="42"/>
      <c r="P15" s="42"/>
      <c r="Q15" s="42"/>
      <c r="R15" s="42"/>
      <c r="S15" s="42"/>
      <c r="T15" s="14" t="s">
        <v>78</v>
      </c>
      <c r="U15" s="14" t="s">
        <v>208</v>
      </c>
    </row>
    <row r="16" spans="1:21" ht="51">
      <c r="A16" s="14">
        <v>3</v>
      </c>
      <c r="B16" s="40" t="s">
        <v>76</v>
      </c>
      <c r="C16" s="92">
        <f t="shared" si="1"/>
        <v>8.09</v>
      </c>
      <c r="D16" s="62"/>
      <c r="E16" s="94">
        <f t="shared" si="3"/>
        <v>8.09</v>
      </c>
      <c r="F16" s="42">
        <v>7.5</v>
      </c>
      <c r="G16" s="42"/>
      <c r="H16" s="42"/>
      <c r="I16" s="42"/>
      <c r="J16" s="42">
        <v>0.59</v>
      </c>
      <c r="K16" s="42"/>
      <c r="L16" s="42"/>
      <c r="M16" s="42"/>
      <c r="N16" s="42"/>
      <c r="O16" s="42"/>
      <c r="P16" s="42"/>
      <c r="Q16" s="42"/>
      <c r="R16" s="42"/>
      <c r="S16" s="42"/>
      <c r="T16" s="14" t="s">
        <v>80</v>
      </c>
      <c r="U16" s="14" t="s">
        <v>209</v>
      </c>
    </row>
    <row r="17" spans="1:21" ht="32.25" customHeight="1">
      <c r="A17" s="64" t="s">
        <v>91</v>
      </c>
      <c r="B17" s="69" t="s">
        <v>221</v>
      </c>
      <c r="C17" s="92">
        <f>D17+E17</f>
        <v>53.71641597</v>
      </c>
      <c r="D17" s="93">
        <f>SUM(D18:D21)</f>
        <v>41.193313239999995</v>
      </c>
      <c r="E17" s="93">
        <f aca="true" t="shared" si="4" ref="E17:S17">SUM(E18:E21)</f>
        <v>12.523102730000002</v>
      </c>
      <c r="F17" s="93">
        <f t="shared" si="4"/>
        <v>3.9092995</v>
      </c>
      <c r="G17" s="93">
        <f t="shared" si="4"/>
        <v>3.0943351700000004</v>
      </c>
      <c r="H17" s="93">
        <f t="shared" si="4"/>
        <v>0.8568851100000002</v>
      </c>
      <c r="I17" s="93">
        <f t="shared" si="4"/>
        <v>0</v>
      </c>
      <c r="J17" s="93">
        <f t="shared" si="4"/>
        <v>0.13828706000000004</v>
      </c>
      <c r="K17" s="93">
        <f t="shared" si="4"/>
        <v>0.8189360000000001</v>
      </c>
      <c r="L17" s="93">
        <f t="shared" si="4"/>
        <v>2.5762945900000016</v>
      </c>
      <c r="M17" s="93">
        <f t="shared" si="4"/>
        <v>0.05918176</v>
      </c>
      <c r="N17" s="93">
        <f t="shared" si="4"/>
        <v>0.8396660799999999</v>
      </c>
      <c r="O17" s="93">
        <f t="shared" si="4"/>
        <v>0</v>
      </c>
      <c r="P17" s="93">
        <f t="shared" si="4"/>
        <v>0</v>
      </c>
      <c r="Q17" s="93">
        <f t="shared" si="4"/>
        <v>0.11490401</v>
      </c>
      <c r="R17" s="93">
        <f t="shared" si="4"/>
        <v>0.10531345000000002</v>
      </c>
      <c r="S17" s="93">
        <f t="shared" si="4"/>
        <v>0.01</v>
      </c>
      <c r="T17" s="14"/>
      <c r="U17" s="14"/>
    </row>
    <row r="18" spans="1:27" ht="114" customHeight="1">
      <c r="A18" s="14">
        <v>1</v>
      </c>
      <c r="B18" s="81" t="s">
        <v>222</v>
      </c>
      <c r="C18" s="97">
        <f t="shared" si="1"/>
        <v>5.15867</v>
      </c>
      <c r="D18" s="83">
        <v>0.9586610000000001</v>
      </c>
      <c r="E18" s="97">
        <f t="shared" si="3"/>
        <v>4.200009</v>
      </c>
      <c r="F18" s="83">
        <v>2.763266</v>
      </c>
      <c r="G18" s="83"/>
      <c r="H18" s="83">
        <v>0.7495180000000001</v>
      </c>
      <c r="I18" s="85"/>
      <c r="J18" s="83"/>
      <c r="K18" s="83">
        <v>0.592493</v>
      </c>
      <c r="L18" s="83"/>
      <c r="M18" s="83"/>
      <c r="N18" s="83"/>
      <c r="O18" s="85"/>
      <c r="P18" s="85"/>
      <c r="Q18" s="83"/>
      <c r="R18" s="84">
        <v>0.09473200000000001</v>
      </c>
      <c r="S18" s="84"/>
      <c r="T18" s="50" t="s">
        <v>161</v>
      </c>
      <c r="U18" s="50" t="s">
        <v>223</v>
      </c>
      <c r="V18" s="82"/>
      <c r="W18" s="82"/>
      <c r="X18" s="82"/>
      <c r="Y18" s="82"/>
      <c r="Z18" s="82"/>
      <c r="AA18" s="82"/>
    </row>
    <row r="19" spans="1:27" ht="74.25" customHeight="1">
      <c r="A19" s="14">
        <v>2</v>
      </c>
      <c r="B19" s="81" t="s">
        <v>160</v>
      </c>
      <c r="C19" s="97">
        <f t="shared" si="1"/>
        <v>16.51288497</v>
      </c>
      <c r="D19" s="83">
        <v>14.16997406</v>
      </c>
      <c r="E19" s="97">
        <f t="shared" si="3"/>
        <v>2.342910910000001</v>
      </c>
      <c r="F19" s="83">
        <v>0.04408107</v>
      </c>
      <c r="G19" s="83">
        <v>0.38172079</v>
      </c>
      <c r="H19" s="83">
        <v>0.00852291</v>
      </c>
      <c r="I19" s="85"/>
      <c r="J19" s="83">
        <v>0.08929921000000003</v>
      </c>
      <c r="K19" s="83"/>
      <c r="L19" s="83">
        <v>1.6667288000000016</v>
      </c>
      <c r="M19" s="83">
        <v>0.05918176</v>
      </c>
      <c r="N19" s="83">
        <v>0.009723340000000002</v>
      </c>
      <c r="O19" s="85"/>
      <c r="P19" s="85"/>
      <c r="Q19" s="83">
        <v>0.06307158</v>
      </c>
      <c r="R19" s="84">
        <v>0.010581450000000001</v>
      </c>
      <c r="S19" s="84">
        <v>0.01</v>
      </c>
      <c r="T19" s="50" t="s">
        <v>162</v>
      </c>
      <c r="U19" s="50" t="s">
        <v>164</v>
      </c>
      <c r="V19" s="82"/>
      <c r="W19" s="82"/>
      <c r="X19" s="82"/>
      <c r="Y19" s="82"/>
      <c r="Z19" s="82"/>
      <c r="AA19" s="82"/>
    </row>
    <row r="20" spans="1:27" ht="72.75" customHeight="1">
      <c r="A20" s="14">
        <v>3</v>
      </c>
      <c r="B20" s="81" t="s">
        <v>220</v>
      </c>
      <c r="C20" s="97">
        <f t="shared" si="1"/>
        <v>17.9745775</v>
      </c>
      <c r="D20" s="83">
        <v>14.53404018</v>
      </c>
      <c r="E20" s="97">
        <f t="shared" si="3"/>
        <v>3.4405373200000002</v>
      </c>
      <c r="F20" s="83">
        <v>0.76292843</v>
      </c>
      <c r="G20" s="83">
        <v>2.2108193800000002</v>
      </c>
      <c r="H20" s="83">
        <v>0.0505967</v>
      </c>
      <c r="I20" s="85"/>
      <c r="J20" s="83">
        <v>0.023252350000000005</v>
      </c>
      <c r="K20" s="83"/>
      <c r="L20" s="83">
        <v>0.35641529000000005</v>
      </c>
      <c r="M20" s="83"/>
      <c r="N20" s="83">
        <v>0.00804474</v>
      </c>
      <c r="O20" s="85"/>
      <c r="P20" s="85"/>
      <c r="Q20" s="83">
        <v>0.02848043</v>
      </c>
      <c r="R20" s="84"/>
      <c r="S20" s="84"/>
      <c r="T20" s="50" t="s">
        <v>163</v>
      </c>
      <c r="U20" s="50" t="s">
        <v>165</v>
      </c>
      <c r="V20" s="82"/>
      <c r="W20" s="82"/>
      <c r="X20" s="82"/>
      <c r="Y20" s="82"/>
      <c r="Z20" s="82"/>
      <c r="AA20" s="82"/>
    </row>
    <row r="21" spans="1:27" ht="103.5" customHeight="1">
      <c r="A21" s="14">
        <v>4</v>
      </c>
      <c r="B21" s="81" t="s">
        <v>219</v>
      </c>
      <c r="C21" s="97">
        <f t="shared" si="1"/>
        <v>14.0702835</v>
      </c>
      <c r="D21" s="83">
        <v>11.530638</v>
      </c>
      <c r="E21" s="97">
        <f t="shared" si="3"/>
        <v>2.5396455000000002</v>
      </c>
      <c r="F21" s="83">
        <v>0.33902400000000005</v>
      </c>
      <c r="G21" s="83">
        <v>0.501795</v>
      </c>
      <c r="H21" s="83">
        <v>0.04824750000000001</v>
      </c>
      <c r="I21" s="85"/>
      <c r="J21" s="83">
        <v>0.0257355</v>
      </c>
      <c r="K21" s="83">
        <v>0.22644300000000006</v>
      </c>
      <c r="L21" s="83">
        <v>0.5531505000000001</v>
      </c>
      <c r="M21" s="83"/>
      <c r="N21" s="83">
        <v>0.8218979999999999</v>
      </c>
      <c r="O21" s="85"/>
      <c r="P21" s="85"/>
      <c r="Q21" s="83">
        <v>0.023352</v>
      </c>
      <c r="R21" s="84"/>
      <c r="S21" s="84"/>
      <c r="T21" s="50" t="s">
        <v>210</v>
      </c>
      <c r="U21" s="50" t="s">
        <v>166</v>
      </c>
      <c r="V21" s="82"/>
      <c r="W21" s="82"/>
      <c r="X21" s="82"/>
      <c r="Y21" s="82"/>
      <c r="Z21" s="82"/>
      <c r="AA21" s="82"/>
    </row>
    <row r="22" spans="1:27" ht="18" customHeight="1">
      <c r="A22" s="59" t="s">
        <v>102</v>
      </c>
      <c r="B22" s="60" t="s">
        <v>172</v>
      </c>
      <c r="C22" s="92">
        <f>D22+E22</f>
        <v>0.47</v>
      </c>
      <c r="D22" s="93">
        <f>SUM(D23:D24)</f>
        <v>0</v>
      </c>
      <c r="E22" s="93">
        <f aca="true" t="shared" si="5" ref="E22:S22">SUM(E23:E24)</f>
        <v>0.47</v>
      </c>
      <c r="F22" s="93">
        <f t="shared" si="5"/>
        <v>0</v>
      </c>
      <c r="G22" s="93">
        <f t="shared" si="5"/>
        <v>0</v>
      </c>
      <c r="H22" s="93">
        <f t="shared" si="5"/>
        <v>0</v>
      </c>
      <c r="I22" s="93">
        <f t="shared" si="5"/>
        <v>0</v>
      </c>
      <c r="J22" s="93">
        <f t="shared" si="5"/>
        <v>0</v>
      </c>
      <c r="K22" s="93">
        <f t="shared" si="5"/>
        <v>0.36</v>
      </c>
      <c r="L22" s="93">
        <f t="shared" si="5"/>
        <v>0.11</v>
      </c>
      <c r="M22" s="93">
        <f t="shared" si="5"/>
        <v>0</v>
      </c>
      <c r="N22" s="93">
        <f t="shared" si="5"/>
        <v>0</v>
      </c>
      <c r="O22" s="93">
        <f t="shared" si="5"/>
        <v>0</v>
      </c>
      <c r="P22" s="93">
        <f t="shared" si="5"/>
        <v>0</v>
      </c>
      <c r="Q22" s="93">
        <f t="shared" si="5"/>
        <v>0</v>
      </c>
      <c r="R22" s="93">
        <f t="shared" si="5"/>
        <v>0</v>
      </c>
      <c r="S22" s="93">
        <f t="shared" si="5"/>
        <v>0</v>
      </c>
      <c r="T22" s="50"/>
      <c r="U22" s="50"/>
      <c r="V22" s="82"/>
      <c r="W22" s="82"/>
      <c r="X22" s="82"/>
      <c r="Y22" s="82"/>
      <c r="Z22" s="82"/>
      <c r="AA22" s="82"/>
    </row>
    <row r="23" spans="1:27" ht="31.5" customHeight="1">
      <c r="A23" s="86">
        <v>1</v>
      </c>
      <c r="B23" s="81" t="s">
        <v>173</v>
      </c>
      <c r="C23" s="97">
        <f t="shared" si="1"/>
        <v>0.11</v>
      </c>
      <c r="D23" s="98"/>
      <c r="E23" s="97">
        <f t="shared" si="3"/>
        <v>0.11</v>
      </c>
      <c r="F23" s="98"/>
      <c r="G23" s="98"/>
      <c r="H23" s="98"/>
      <c r="I23" s="99"/>
      <c r="J23" s="98"/>
      <c r="K23" s="42"/>
      <c r="L23" s="42">
        <v>0.11</v>
      </c>
      <c r="M23" s="98"/>
      <c r="N23" s="98"/>
      <c r="O23" s="99"/>
      <c r="P23" s="99"/>
      <c r="Q23" s="98"/>
      <c r="R23" s="100"/>
      <c r="S23" s="100"/>
      <c r="T23" s="50" t="s">
        <v>174</v>
      </c>
      <c r="U23" s="148" t="s">
        <v>176</v>
      </c>
      <c r="V23" s="82"/>
      <c r="W23" s="82"/>
      <c r="X23" s="82"/>
      <c r="Y23" s="82"/>
      <c r="Z23" s="82"/>
      <c r="AA23" s="82"/>
    </row>
    <row r="24" spans="1:27" ht="31.5" customHeight="1">
      <c r="A24" s="86">
        <v>2</v>
      </c>
      <c r="B24" s="40" t="s">
        <v>206</v>
      </c>
      <c r="C24" s="97">
        <f t="shared" si="1"/>
        <v>0.36</v>
      </c>
      <c r="D24" s="98"/>
      <c r="E24" s="97">
        <f t="shared" si="3"/>
        <v>0.36</v>
      </c>
      <c r="F24" s="98"/>
      <c r="G24" s="98"/>
      <c r="H24" s="98"/>
      <c r="I24" s="99"/>
      <c r="J24" s="98"/>
      <c r="K24" s="42">
        <v>0.36</v>
      </c>
      <c r="L24" s="42"/>
      <c r="M24" s="98"/>
      <c r="N24" s="98"/>
      <c r="O24" s="99"/>
      <c r="P24" s="99"/>
      <c r="Q24" s="98"/>
      <c r="R24" s="100"/>
      <c r="S24" s="100"/>
      <c r="T24" s="50" t="s">
        <v>175</v>
      </c>
      <c r="U24" s="149"/>
      <c r="V24" s="82"/>
      <c r="W24" s="82"/>
      <c r="X24" s="82"/>
      <c r="Y24" s="82"/>
      <c r="Z24" s="82"/>
      <c r="AA24" s="82"/>
    </row>
    <row r="25" spans="1:27" ht="31.5" customHeight="1">
      <c r="A25" s="89" t="s">
        <v>115</v>
      </c>
      <c r="B25" s="69" t="s">
        <v>235</v>
      </c>
      <c r="C25" s="92">
        <f>D25+E25</f>
        <v>1.772</v>
      </c>
      <c r="D25" s="93">
        <f>SUM(D26:D27)</f>
        <v>0.44</v>
      </c>
      <c r="E25" s="93">
        <f aca="true" t="shared" si="6" ref="E25:S25">SUM(E26:E27)</f>
        <v>1.332</v>
      </c>
      <c r="F25" s="93">
        <f t="shared" si="6"/>
        <v>0.264</v>
      </c>
      <c r="G25" s="93">
        <f t="shared" si="6"/>
        <v>0.631</v>
      </c>
      <c r="H25" s="93">
        <f t="shared" si="6"/>
        <v>0</v>
      </c>
      <c r="I25" s="93">
        <f t="shared" si="6"/>
        <v>0</v>
      </c>
      <c r="J25" s="93">
        <f t="shared" si="6"/>
        <v>0</v>
      </c>
      <c r="K25" s="93">
        <f t="shared" si="6"/>
        <v>0.237</v>
      </c>
      <c r="L25" s="93">
        <f t="shared" si="6"/>
        <v>0.2</v>
      </c>
      <c r="M25" s="93">
        <f t="shared" si="6"/>
        <v>0</v>
      </c>
      <c r="N25" s="93">
        <f t="shared" si="6"/>
        <v>0</v>
      </c>
      <c r="O25" s="93">
        <f t="shared" si="6"/>
        <v>0</v>
      </c>
      <c r="P25" s="93">
        <f t="shared" si="6"/>
        <v>0</v>
      </c>
      <c r="Q25" s="93">
        <f t="shared" si="6"/>
        <v>0</v>
      </c>
      <c r="R25" s="93">
        <f t="shared" si="6"/>
        <v>0</v>
      </c>
      <c r="S25" s="93">
        <f t="shared" si="6"/>
        <v>0</v>
      </c>
      <c r="T25" s="50"/>
      <c r="U25" s="113"/>
      <c r="V25" s="82"/>
      <c r="W25" s="82"/>
      <c r="X25" s="82"/>
      <c r="Y25" s="82"/>
      <c r="Z25" s="82"/>
      <c r="AA25" s="82"/>
    </row>
    <row r="26" spans="1:27" ht="66.75" customHeight="1">
      <c r="A26" s="86">
        <v>1</v>
      </c>
      <c r="B26" s="40" t="s">
        <v>241</v>
      </c>
      <c r="C26" s="97">
        <f>D26+E26</f>
        <v>1.522</v>
      </c>
      <c r="D26" s="98">
        <v>0.44</v>
      </c>
      <c r="E26" s="97">
        <f>SUM(F26:S26)</f>
        <v>1.082</v>
      </c>
      <c r="F26" s="98">
        <v>0.014</v>
      </c>
      <c r="G26" s="98">
        <v>0.631</v>
      </c>
      <c r="H26" s="98"/>
      <c r="I26" s="99"/>
      <c r="J26" s="98"/>
      <c r="K26" s="119">
        <v>0.237</v>
      </c>
      <c r="L26" s="119">
        <v>0.2</v>
      </c>
      <c r="M26" s="98"/>
      <c r="N26" s="98"/>
      <c r="O26" s="99"/>
      <c r="P26" s="99"/>
      <c r="Q26" s="98"/>
      <c r="R26" s="100"/>
      <c r="S26" s="100"/>
      <c r="T26" s="50" t="s">
        <v>236</v>
      </c>
      <c r="U26" s="50" t="s">
        <v>237</v>
      </c>
      <c r="V26" s="82"/>
      <c r="W26" s="82"/>
      <c r="X26" s="82"/>
      <c r="Y26" s="82"/>
      <c r="Z26" s="82"/>
      <c r="AA26" s="82"/>
    </row>
    <row r="27" spans="1:27" ht="89.25" customHeight="1">
      <c r="A27" s="86">
        <v>2</v>
      </c>
      <c r="B27" s="40" t="s">
        <v>238</v>
      </c>
      <c r="C27" s="97">
        <f>D27+E27</f>
        <v>0.25</v>
      </c>
      <c r="D27" s="98"/>
      <c r="E27" s="97">
        <f>SUM(F27:S27)</f>
        <v>0.25</v>
      </c>
      <c r="F27" s="98">
        <v>0.25</v>
      </c>
      <c r="G27" s="98"/>
      <c r="H27" s="98"/>
      <c r="I27" s="99"/>
      <c r="J27" s="98"/>
      <c r="K27" s="119"/>
      <c r="L27" s="119"/>
      <c r="M27" s="98"/>
      <c r="N27" s="98"/>
      <c r="O27" s="99"/>
      <c r="P27" s="99"/>
      <c r="Q27" s="98"/>
      <c r="R27" s="100"/>
      <c r="S27" s="100"/>
      <c r="T27" s="50" t="s">
        <v>239</v>
      </c>
      <c r="U27" s="113" t="s">
        <v>240</v>
      </c>
      <c r="V27" s="82"/>
      <c r="W27" s="82"/>
      <c r="X27" s="82"/>
      <c r="Y27" s="82"/>
      <c r="Z27" s="82"/>
      <c r="AA27" s="82"/>
    </row>
    <row r="28" spans="1:21" ht="12.75">
      <c r="A28" s="146" t="s">
        <v>167</v>
      </c>
      <c r="B28" s="147"/>
      <c r="C28" s="92">
        <f>C10+C13+C17+C22+C25</f>
        <v>83.26841597</v>
      </c>
      <c r="D28" s="92">
        <f aca="true" t="shared" si="7" ref="D28:S28">D10+D13+D17+D22+D25</f>
        <v>41.63331323999999</v>
      </c>
      <c r="E28" s="92">
        <f t="shared" si="7"/>
        <v>41.63510273</v>
      </c>
      <c r="F28" s="92">
        <f t="shared" si="7"/>
        <v>28.0832995</v>
      </c>
      <c r="G28" s="92">
        <f t="shared" si="7"/>
        <v>4.42533517</v>
      </c>
      <c r="H28" s="92">
        <f t="shared" si="7"/>
        <v>2.71688511</v>
      </c>
      <c r="I28" s="92">
        <f t="shared" si="7"/>
        <v>0</v>
      </c>
      <c r="J28" s="92">
        <f t="shared" si="7"/>
        <v>0.72828706</v>
      </c>
      <c r="K28" s="92">
        <f t="shared" si="7"/>
        <v>1.6659360000000003</v>
      </c>
      <c r="L28" s="92">
        <f t="shared" si="7"/>
        <v>2.8862945900000017</v>
      </c>
      <c r="M28" s="92">
        <f t="shared" si="7"/>
        <v>0.05918176</v>
      </c>
      <c r="N28" s="92">
        <f t="shared" si="7"/>
        <v>0.8396660799999999</v>
      </c>
      <c r="O28" s="92">
        <f t="shared" si="7"/>
        <v>0</v>
      </c>
      <c r="P28" s="92">
        <f t="shared" si="7"/>
        <v>0</v>
      </c>
      <c r="Q28" s="92">
        <f t="shared" si="7"/>
        <v>0.11490401</v>
      </c>
      <c r="R28" s="92">
        <f t="shared" si="7"/>
        <v>0.10531345000000002</v>
      </c>
      <c r="S28" s="92">
        <f t="shared" si="7"/>
        <v>0.01</v>
      </c>
      <c r="T28" s="14"/>
      <c r="U28" s="14"/>
    </row>
  </sheetData>
  <sheetProtection/>
  <mergeCells count="17">
    <mergeCell ref="C6:C8"/>
    <mergeCell ref="A28:B28"/>
    <mergeCell ref="B4:U4"/>
    <mergeCell ref="U6:U8"/>
    <mergeCell ref="F7:P7"/>
    <mergeCell ref="U23:U24"/>
    <mergeCell ref="U11:U12"/>
    <mergeCell ref="A1:B1"/>
    <mergeCell ref="A2:U2"/>
    <mergeCell ref="A3:U3"/>
    <mergeCell ref="E6:P6"/>
    <mergeCell ref="T6:T8"/>
    <mergeCell ref="D6:D8"/>
    <mergeCell ref="E7:E8"/>
    <mergeCell ref="T5:U5"/>
    <mergeCell ref="A6:A8"/>
    <mergeCell ref="B6:B8"/>
  </mergeCells>
  <printOptions/>
  <pageMargins left="0" right="0" top="0.354330708661417" bottom="0.41" header="0.354330708661417" footer="0.06496063"/>
  <pageSetup horizontalDpi="600" verticalDpi="600" orientation="landscape" paperSize="9" scale="75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70"/>
  <sheetViews>
    <sheetView tabSelected="1" zoomScale="85" zoomScaleNormal="85" workbookViewId="0" topLeftCell="A1">
      <selection activeCell="F12" sqref="F12"/>
    </sheetView>
  </sheetViews>
  <sheetFormatPr defaultColWidth="9.140625" defaultRowHeight="12.75"/>
  <cols>
    <col min="1" max="1" width="5.140625" style="22" customWidth="1"/>
    <col min="2" max="2" width="35.7109375" style="31" customWidth="1"/>
    <col min="3" max="3" width="8.8515625" style="32" customWidth="1"/>
    <col min="4" max="4" width="7.57421875" style="32" customWidth="1"/>
    <col min="5" max="5" width="9.28125" style="20" customWidth="1"/>
    <col min="6" max="6" width="8.7109375" style="20" customWidth="1"/>
    <col min="7" max="7" width="7.421875" style="20" customWidth="1"/>
    <col min="8" max="8" width="6.28125" style="20" customWidth="1"/>
    <col min="9" max="10" width="7.421875" style="20" customWidth="1"/>
    <col min="11" max="11" width="8.140625" style="20" customWidth="1"/>
    <col min="12" max="12" width="7.140625" style="20" customWidth="1"/>
    <col min="13" max="13" width="6.7109375" style="20" customWidth="1"/>
    <col min="14" max="14" width="7.00390625" style="20" customWidth="1"/>
    <col min="15" max="16" width="6.421875" style="20" customWidth="1"/>
    <col min="17" max="17" width="6.28125" style="20" customWidth="1"/>
    <col min="18" max="18" width="6.57421875" style="20" customWidth="1"/>
    <col min="19" max="19" width="8.00390625" style="20" customWidth="1"/>
    <col min="20" max="20" width="10.140625" style="22" customWidth="1"/>
    <col min="21" max="21" width="18.28125" style="22" customWidth="1"/>
    <col min="22" max="16384" width="9.140625" style="22" customWidth="1"/>
  </cols>
  <sheetData>
    <row r="1" spans="1:4" ht="12.75">
      <c r="A1" s="144" t="s">
        <v>232</v>
      </c>
      <c r="B1" s="144"/>
      <c r="C1" s="21"/>
      <c r="D1" s="21"/>
    </row>
    <row r="2" spans="1:21" ht="15.75" customHeight="1">
      <c r="A2" s="133" t="s">
        <v>53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1" ht="15.75" customHeight="1">
      <c r="A3" s="133" t="s">
        <v>50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</row>
    <row r="4" spans="1:21" ht="15.75" customHeight="1">
      <c r="A4" s="17"/>
      <c r="B4" s="152" t="s">
        <v>244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</row>
    <row r="5" spans="1:21" ht="15.75" customHeight="1">
      <c r="A5" s="17"/>
      <c r="B5" s="17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143" t="s">
        <v>45</v>
      </c>
      <c r="U5" s="143"/>
    </row>
    <row r="6" spans="1:21" s="17" customFormat="1" ht="12.75" customHeight="1">
      <c r="A6" s="138" t="s">
        <v>0</v>
      </c>
      <c r="B6" s="138" t="s">
        <v>1</v>
      </c>
      <c r="C6" s="139" t="s">
        <v>2</v>
      </c>
      <c r="D6" s="137" t="s">
        <v>3</v>
      </c>
      <c r="E6" s="135" t="s">
        <v>4</v>
      </c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25"/>
      <c r="R6" s="25"/>
      <c r="S6" s="25"/>
      <c r="T6" s="140" t="s">
        <v>5</v>
      </c>
      <c r="U6" s="140" t="s">
        <v>44</v>
      </c>
    </row>
    <row r="7" spans="1:21" s="17" customFormat="1" ht="12.75" customHeight="1">
      <c r="A7" s="138"/>
      <c r="B7" s="138"/>
      <c r="C7" s="139"/>
      <c r="D7" s="137"/>
      <c r="E7" s="137" t="s">
        <v>6</v>
      </c>
      <c r="F7" s="135" t="s">
        <v>7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26"/>
      <c r="R7" s="26"/>
      <c r="S7" s="19"/>
      <c r="T7" s="141"/>
      <c r="U7" s="141"/>
    </row>
    <row r="8" spans="1:21" s="17" customFormat="1" ht="63.75">
      <c r="A8" s="138"/>
      <c r="B8" s="138"/>
      <c r="C8" s="139"/>
      <c r="D8" s="137"/>
      <c r="E8" s="137"/>
      <c r="F8" s="24" t="s">
        <v>8</v>
      </c>
      <c r="G8" s="24" t="s">
        <v>9</v>
      </c>
      <c r="H8" s="24" t="s">
        <v>10</v>
      </c>
      <c r="I8" s="24" t="s">
        <v>11</v>
      </c>
      <c r="J8" s="24" t="s">
        <v>12</v>
      </c>
      <c r="K8" s="24" t="s">
        <v>13</v>
      </c>
      <c r="L8" s="24" t="s">
        <v>14</v>
      </c>
      <c r="M8" s="24" t="s">
        <v>15</v>
      </c>
      <c r="N8" s="24" t="s">
        <v>16</v>
      </c>
      <c r="O8" s="24" t="s">
        <v>17</v>
      </c>
      <c r="P8" s="24" t="s">
        <v>18</v>
      </c>
      <c r="Q8" s="24" t="s">
        <v>19</v>
      </c>
      <c r="R8" s="24" t="s">
        <v>20</v>
      </c>
      <c r="S8" s="24" t="s">
        <v>21</v>
      </c>
      <c r="T8" s="142"/>
      <c r="U8" s="142"/>
    </row>
    <row r="9" spans="1:21" s="30" customFormat="1" ht="25.5">
      <c r="A9" s="18" t="s">
        <v>22</v>
      </c>
      <c r="B9" s="18" t="s">
        <v>23</v>
      </c>
      <c r="C9" s="27" t="s">
        <v>24</v>
      </c>
      <c r="D9" s="28" t="s">
        <v>25</v>
      </c>
      <c r="E9" s="28" t="s">
        <v>26</v>
      </c>
      <c r="F9" s="28" t="s">
        <v>27</v>
      </c>
      <c r="G9" s="28" t="s">
        <v>28</v>
      </c>
      <c r="H9" s="29" t="s">
        <v>29</v>
      </c>
      <c r="I9" s="18" t="s">
        <v>30</v>
      </c>
      <c r="J9" s="18" t="s">
        <v>31</v>
      </c>
      <c r="K9" s="18" t="s">
        <v>32</v>
      </c>
      <c r="L9" s="18" t="s">
        <v>33</v>
      </c>
      <c r="M9" s="18" t="s">
        <v>34</v>
      </c>
      <c r="N9" s="18" t="s">
        <v>35</v>
      </c>
      <c r="O9" s="18" t="s">
        <v>36</v>
      </c>
      <c r="P9" s="18" t="s">
        <v>37</v>
      </c>
      <c r="Q9" s="18" t="s">
        <v>38</v>
      </c>
      <c r="R9" s="18" t="s">
        <v>39</v>
      </c>
      <c r="S9" s="18" t="s">
        <v>40</v>
      </c>
      <c r="T9" s="18" t="s">
        <v>41</v>
      </c>
      <c r="U9" s="18" t="s">
        <v>42</v>
      </c>
    </row>
    <row r="10" spans="1:21" s="30" customFormat="1" ht="12.75">
      <c r="A10" s="64" t="s">
        <v>43</v>
      </c>
      <c r="B10" s="69" t="s">
        <v>211</v>
      </c>
      <c r="C10" s="94">
        <f>D10+E10</f>
        <v>9.48</v>
      </c>
      <c r="D10" s="94">
        <f>SUM(D11:D15)</f>
        <v>0</v>
      </c>
      <c r="E10" s="94">
        <f aca="true" t="shared" si="0" ref="E10:S10">SUM(E11:E15)</f>
        <v>9.48</v>
      </c>
      <c r="F10" s="94">
        <f t="shared" si="0"/>
        <v>7.140000000000001</v>
      </c>
      <c r="G10" s="94">
        <f t="shared" si="0"/>
        <v>1.93</v>
      </c>
      <c r="H10" s="94">
        <f t="shared" si="0"/>
        <v>0</v>
      </c>
      <c r="I10" s="94">
        <f t="shared" si="0"/>
        <v>0</v>
      </c>
      <c r="J10" s="94">
        <f t="shared" si="0"/>
        <v>0</v>
      </c>
      <c r="K10" s="94">
        <f t="shared" si="0"/>
        <v>0</v>
      </c>
      <c r="L10" s="94">
        <f t="shared" si="0"/>
        <v>0.11</v>
      </c>
      <c r="M10" s="94">
        <f t="shared" si="0"/>
        <v>0</v>
      </c>
      <c r="N10" s="94">
        <f t="shared" si="0"/>
        <v>0</v>
      </c>
      <c r="O10" s="94">
        <f t="shared" si="0"/>
        <v>0</v>
      </c>
      <c r="P10" s="94">
        <f t="shared" si="0"/>
        <v>0</v>
      </c>
      <c r="Q10" s="94">
        <f t="shared" si="0"/>
        <v>0</v>
      </c>
      <c r="R10" s="94">
        <f t="shared" si="0"/>
        <v>0</v>
      </c>
      <c r="S10" s="94">
        <f t="shared" si="0"/>
        <v>0.3</v>
      </c>
      <c r="T10" s="101"/>
      <c r="U10" s="18"/>
    </row>
    <row r="11" spans="1:21" s="30" customFormat="1" ht="109.5" customHeight="1">
      <c r="A11" s="14">
        <v>1</v>
      </c>
      <c r="B11" s="40" t="s">
        <v>224</v>
      </c>
      <c r="C11" s="94">
        <f aca="true" t="shared" si="1" ref="C11:C69">D11+E11</f>
        <v>2.5</v>
      </c>
      <c r="D11" s="42"/>
      <c r="E11" s="97">
        <f>SUM(F11:S11)</f>
        <v>2.5</v>
      </c>
      <c r="F11" s="42">
        <v>1.5</v>
      </c>
      <c r="G11" s="42">
        <v>1</v>
      </c>
      <c r="H11" s="55"/>
      <c r="I11" s="85"/>
      <c r="J11" s="55"/>
      <c r="K11" s="85"/>
      <c r="L11" s="42"/>
      <c r="M11" s="85"/>
      <c r="N11" s="85"/>
      <c r="O11" s="85"/>
      <c r="P11" s="85"/>
      <c r="Q11" s="85"/>
      <c r="R11" s="85"/>
      <c r="S11" s="55"/>
      <c r="T11" s="14" t="s">
        <v>225</v>
      </c>
      <c r="U11" s="14" t="s">
        <v>226</v>
      </c>
    </row>
    <row r="12" spans="1:21" ht="137.25" customHeight="1">
      <c r="A12" s="14">
        <v>2</v>
      </c>
      <c r="B12" s="40" t="s">
        <v>227</v>
      </c>
      <c r="C12" s="94">
        <f t="shared" si="1"/>
        <v>5.5</v>
      </c>
      <c r="D12" s="43"/>
      <c r="E12" s="97">
        <f aca="true" t="shared" si="2" ref="E12:E69">SUM(F12:S12)</f>
        <v>5.5</v>
      </c>
      <c r="F12" s="42">
        <v>4.9</v>
      </c>
      <c r="G12" s="42">
        <v>0.5</v>
      </c>
      <c r="H12" s="28"/>
      <c r="I12" s="28"/>
      <c r="J12" s="28"/>
      <c r="K12" s="28"/>
      <c r="L12" s="42">
        <v>0.1</v>
      </c>
      <c r="M12" s="28"/>
      <c r="N12" s="28"/>
      <c r="O12" s="28"/>
      <c r="P12" s="28"/>
      <c r="Q12" s="28"/>
      <c r="R12" s="28"/>
      <c r="S12" s="28"/>
      <c r="T12" s="14" t="s">
        <v>47</v>
      </c>
      <c r="U12" s="50" t="s">
        <v>58</v>
      </c>
    </row>
    <row r="13" spans="1:21" ht="75" customHeight="1">
      <c r="A13" s="14">
        <v>3</v>
      </c>
      <c r="B13" s="40" t="s">
        <v>121</v>
      </c>
      <c r="C13" s="94">
        <f t="shared" si="1"/>
        <v>0.55</v>
      </c>
      <c r="D13" s="43"/>
      <c r="E13" s="97">
        <f t="shared" si="2"/>
        <v>0.55</v>
      </c>
      <c r="F13" s="42">
        <v>0.15</v>
      </c>
      <c r="G13" s="42">
        <v>0.4</v>
      </c>
      <c r="H13" s="28"/>
      <c r="I13" s="28"/>
      <c r="J13" s="28"/>
      <c r="K13" s="28"/>
      <c r="L13" s="42"/>
      <c r="M13" s="28"/>
      <c r="N13" s="28"/>
      <c r="O13" s="28"/>
      <c r="P13" s="28"/>
      <c r="Q13" s="28"/>
      <c r="R13" s="28"/>
      <c r="S13" s="28"/>
      <c r="T13" s="46" t="s">
        <v>46</v>
      </c>
      <c r="U13" s="88" t="s">
        <v>212</v>
      </c>
    </row>
    <row r="14" spans="1:21" ht="66.75" customHeight="1">
      <c r="A14" s="14">
        <v>4</v>
      </c>
      <c r="B14" s="40" t="s">
        <v>228</v>
      </c>
      <c r="C14" s="94">
        <f t="shared" si="1"/>
        <v>0.59</v>
      </c>
      <c r="D14" s="43"/>
      <c r="E14" s="97">
        <f t="shared" si="2"/>
        <v>0.59</v>
      </c>
      <c r="F14" s="42">
        <v>0.59</v>
      </c>
      <c r="G14" s="42"/>
      <c r="H14" s="28"/>
      <c r="I14" s="28"/>
      <c r="J14" s="28"/>
      <c r="K14" s="28"/>
      <c r="L14" s="42"/>
      <c r="M14" s="28"/>
      <c r="N14" s="28"/>
      <c r="O14" s="28"/>
      <c r="P14" s="28"/>
      <c r="Q14" s="28"/>
      <c r="R14" s="28"/>
      <c r="S14" s="28"/>
      <c r="T14" s="46" t="s">
        <v>46</v>
      </c>
      <c r="U14" s="88" t="s">
        <v>144</v>
      </c>
    </row>
    <row r="15" spans="1:21" ht="70.5" customHeight="1">
      <c r="A15" s="14">
        <v>5</v>
      </c>
      <c r="B15" s="117" t="s">
        <v>229</v>
      </c>
      <c r="C15" s="94">
        <f t="shared" si="1"/>
        <v>0.33999999999999997</v>
      </c>
      <c r="D15" s="62"/>
      <c r="E15" s="97">
        <f t="shared" si="2"/>
        <v>0.33999999999999997</v>
      </c>
      <c r="F15" s="42"/>
      <c r="G15" s="42">
        <v>0.03</v>
      </c>
      <c r="H15" s="42"/>
      <c r="I15" s="42"/>
      <c r="J15" s="42"/>
      <c r="K15" s="42"/>
      <c r="L15" s="42">
        <v>0.01</v>
      </c>
      <c r="M15" s="42"/>
      <c r="N15" s="42"/>
      <c r="O15" s="42"/>
      <c r="P15" s="42"/>
      <c r="Q15" s="42"/>
      <c r="R15" s="42"/>
      <c r="S15" s="42">
        <v>0.3</v>
      </c>
      <c r="T15" s="47" t="s">
        <v>54</v>
      </c>
      <c r="U15" s="88" t="s">
        <v>122</v>
      </c>
    </row>
    <row r="16" spans="1:21" ht="21" customHeight="1">
      <c r="A16" s="52" t="s">
        <v>65</v>
      </c>
      <c r="B16" s="53" t="s">
        <v>213</v>
      </c>
      <c r="C16" s="94">
        <f>D16+E16</f>
        <v>20.659999999999997</v>
      </c>
      <c r="D16" s="94">
        <f>SUM(D17:D22)</f>
        <v>0</v>
      </c>
      <c r="E16" s="94">
        <f aca="true" t="shared" si="3" ref="E16:S16">SUM(E17:E22)</f>
        <v>20.659999999999997</v>
      </c>
      <c r="F16" s="94">
        <f t="shared" si="3"/>
        <v>17.21</v>
      </c>
      <c r="G16" s="94">
        <f t="shared" si="3"/>
        <v>1.72</v>
      </c>
      <c r="H16" s="94">
        <f t="shared" si="3"/>
        <v>0</v>
      </c>
      <c r="I16" s="94">
        <f t="shared" si="3"/>
        <v>0</v>
      </c>
      <c r="J16" s="94">
        <f t="shared" si="3"/>
        <v>0.19</v>
      </c>
      <c r="K16" s="94">
        <f t="shared" si="3"/>
        <v>0.44000000000000006</v>
      </c>
      <c r="L16" s="94">
        <f t="shared" si="3"/>
        <v>0.4</v>
      </c>
      <c r="M16" s="94">
        <f t="shared" si="3"/>
        <v>0</v>
      </c>
      <c r="N16" s="94">
        <f t="shared" si="3"/>
        <v>0</v>
      </c>
      <c r="O16" s="94">
        <f t="shared" si="3"/>
        <v>0</v>
      </c>
      <c r="P16" s="94">
        <f t="shared" si="3"/>
        <v>0</v>
      </c>
      <c r="Q16" s="94">
        <f t="shared" si="3"/>
        <v>0</v>
      </c>
      <c r="R16" s="94">
        <f t="shared" si="3"/>
        <v>0</v>
      </c>
      <c r="S16" s="94">
        <f t="shared" si="3"/>
        <v>0.7</v>
      </c>
      <c r="T16" s="47"/>
      <c r="U16" s="14"/>
    </row>
    <row r="17" spans="1:22" ht="73.5" customHeight="1">
      <c r="A17" s="44">
        <v>1</v>
      </c>
      <c r="B17" s="40" t="s">
        <v>59</v>
      </c>
      <c r="C17" s="92">
        <f t="shared" si="1"/>
        <v>1.28</v>
      </c>
      <c r="D17" s="55"/>
      <c r="E17" s="93">
        <f t="shared" si="2"/>
        <v>1.28</v>
      </c>
      <c r="F17" s="56">
        <v>0.02</v>
      </c>
      <c r="G17" s="56">
        <v>0.76</v>
      </c>
      <c r="H17" s="55"/>
      <c r="I17" s="55"/>
      <c r="J17" s="56"/>
      <c r="K17" s="56">
        <v>0.1</v>
      </c>
      <c r="L17" s="56">
        <v>0.4</v>
      </c>
      <c r="M17" s="55"/>
      <c r="N17" s="55"/>
      <c r="O17" s="55"/>
      <c r="P17" s="55"/>
      <c r="Q17" s="55"/>
      <c r="R17" s="55"/>
      <c r="S17" s="56"/>
      <c r="T17" s="54" t="s">
        <v>67</v>
      </c>
      <c r="U17" s="58" t="s">
        <v>69</v>
      </c>
      <c r="V17" s="57"/>
    </row>
    <row r="18" spans="1:22" ht="69.75" customHeight="1">
      <c r="A18" s="44">
        <v>2</v>
      </c>
      <c r="B18" s="40" t="s">
        <v>60</v>
      </c>
      <c r="C18" s="92">
        <f t="shared" si="1"/>
        <v>3.32</v>
      </c>
      <c r="D18" s="55"/>
      <c r="E18" s="93">
        <f t="shared" si="2"/>
        <v>3.32</v>
      </c>
      <c r="F18" s="56">
        <v>3.09</v>
      </c>
      <c r="G18" s="56"/>
      <c r="H18" s="55"/>
      <c r="I18" s="55"/>
      <c r="J18" s="56"/>
      <c r="K18" s="56">
        <v>0.03</v>
      </c>
      <c r="L18" s="56"/>
      <c r="M18" s="55"/>
      <c r="N18" s="55"/>
      <c r="O18" s="55"/>
      <c r="P18" s="55"/>
      <c r="Q18" s="55"/>
      <c r="R18" s="55"/>
      <c r="S18" s="56">
        <v>0.2</v>
      </c>
      <c r="T18" s="54" t="s">
        <v>68</v>
      </c>
      <c r="U18" s="58" t="s">
        <v>70</v>
      </c>
      <c r="V18" s="57"/>
    </row>
    <row r="19" spans="1:22" ht="60" customHeight="1">
      <c r="A19" s="44">
        <v>3</v>
      </c>
      <c r="B19" s="40" t="s">
        <v>61</v>
      </c>
      <c r="C19" s="92">
        <f t="shared" si="1"/>
        <v>1.84</v>
      </c>
      <c r="D19" s="55"/>
      <c r="E19" s="93">
        <f t="shared" si="2"/>
        <v>1.84</v>
      </c>
      <c r="F19" s="56">
        <v>0.1</v>
      </c>
      <c r="G19" s="56">
        <v>0.96</v>
      </c>
      <c r="H19" s="55"/>
      <c r="I19" s="55"/>
      <c r="J19" s="56"/>
      <c r="K19" s="56">
        <v>0.28</v>
      </c>
      <c r="L19" s="56"/>
      <c r="M19" s="55"/>
      <c r="N19" s="55"/>
      <c r="O19" s="55"/>
      <c r="P19" s="55"/>
      <c r="Q19" s="55"/>
      <c r="R19" s="55"/>
      <c r="S19" s="56">
        <v>0.5</v>
      </c>
      <c r="T19" s="54" t="s">
        <v>68</v>
      </c>
      <c r="U19" s="58" t="s">
        <v>70</v>
      </c>
      <c r="V19" s="57"/>
    </row>
    <row r="20" spans="1:22" ht="63" customHeight="1">
      <c r="A20" s="44">
        <v>4</v>
      </c>
      <c r="B20" s="40" t="s">
        <v>62</v>
      </c>
      <c r="C20" s="92">
        <f t="shared" si="1"/>
        <v>7.5</v>
      </c>
      <c r="D20" s="55"/>
      <c r="E20" s="93">
        <f t="shared" si="2"/>
        <v>7.5</v>
      </c>
      <c r="F20" s="56">
        <v>7.5</v>
      </c>
      <c r="G20" s="56"/>
      <c r="H20" s="55"/>
      <c r="I20" s="55"/>
      <c r="J20" s="56"/>
      <c r="K20" s="56"/>
      <c r="L20" s="56"/>
      <c r="M20" s="55"/>
      <c r="N20" s="55"/>
      <c r="O20" s="55"/>
      <c r="P20" s="55"/>
      <c r="Q20" s="55"/>
      <c r="R20" s="55"/>
      <c r="S20" s="56"/>
      <c r="T20" s="54" t="s">
        <v>68</v>
      </c>
      <c r="U20" s="58" t="s">
        <v>71</v>
      </c>
      <c r="V20" s="57"/>
    </row>
    <row r="21" spans="1:22" ht="57" customHeight="1">
      <c r="A21" s="44">
        <v>5</v>
      </c>
      <c r="B21" s="40" t="s">
        <v>63</v>
      </c>
      <c r="C21" s="92">
        <f t="shared" si="1"/>
        <v>6.5</v>
      </c>
      <c r="D21" s="55"/>
      <c r="E21" s="93">
        <f t="shared" si="2"/>
        <v>6.5</v>
      </c>
      <c r="F21" s="56">
        <v>6.5</v>
      </c>
      <c r="G21" s="56"/>
      <c r="H21" s="55"/>
      <c r="I21" s="55"/>
      <c r="J21" s="56"/>
      <c r="K21" s="56"/>
      <c r="L21" s="56"/>
      <c r="M21" s="55"/>
      <c r="N21" s="55"/>
      <c r="O21" s="55"/>
      <c r="P21" s="55"/>
      <c r="Q21" s="55"/>
      <c r="R21" s="55"/>
      <c r="S21" s="56"/>
      <c r="T21" s="54" t="s">
        <v>68</v>
      </c>
      <c r="U21" s="58" t="s">
        <v>72</v>
      </c>
      <c r="V21" s="57"/>
    </row>
    <row r="22" spans="1:22" ht="55.5" customHeight="1">
      <c r="A22" s="44">
        <v>6</v>
      </c>
      <c r="B22" s="40" t="s">
        <v>64</v>
      </c>
      <c r="C22" s="92">
        <f t="shared" si="1"/>
        <v>0.22</v>
      </c>
      <c r="D22" s="55"/>
      <c r="E22" s="93">
        <f t="shared" si="2"/>
        <v>0.22</v>
      </c>
      <c r="F22" s="56"/>
      <c r="G22" s="56"/>
      <c r="H22" s="55"/>
      <c r="I22" s="55"/>
      <c r="J22" s="56">
        <v>0.19</v>
      </c>
      <c r="K22" s="56">
        <v>0.03</v>
      </c>
      <c r="L22" s="56"/>
      <c r="M22" s="55"/>
      <c r="N22" s="55"/>
      <c r="O22" s="55"/>
      <c r="P22" s="55"/>
      <c r="Q22" s="55"/>
      <c r="R22" s="55"/>
      <c r="S22" s="56"/>
      <c r="T22" s="51" t="s">
        <v>66</v>
      </c>
      <c r="U22" s="58" t="s">
        <v>73</v>
      </c>
      <c r="V22" s="57"/>
    </row>
    <row r="23" spans="1:21" ht="18.75" customHeight="1">
      <c r="A23" s="59" t="s">
        <v>91</v>
      </c>
      <c r="B23" s="60" t="s">
        <v>92</v>
      </c>
      <c r="C23" s="94">
        <f>D23+E23</f>
        <v>9.37</v>
      </c>
      <c r="D23" s="94">
        <f>SUM(D24:D33)</f>
        <v>0</v>
      </c>
      <c r="E23" s="94">
        <f aca="true" t="shared" si="4" ref="E23:S23">SUM(E24:E33)</f>
        <v>9.37</v>
      </c>
      <c r="F23" s="94">
        <f t="shared" si="4"/>
        <v>7</v>
      </c>
      <c r="G23" s="94">
        <f t="shared" si="4"/>
        <v>0</v>
      </c>
      <c r="H23" s="94">
        <f t="shared" si="4"/>
        <v>1.9</v>
      </c>
      <c r="I23" s="94">
        <f t="shared" si="4"/>
        <v>0</v>
      </c>
      <c r="J23" s="94">
        <f t="shared" si="4"/>
        <v>0</v>
      </c>
      <c r="K23" s="94">
        <f t="shared" si="4"/>
        <v>0.2</v>
      </c>
      <c r="L23" s="94">
        <f t="shared" si="4"/>
        <v>0.27</v>
      </c>
      <c r="M23" s="94">
        <f t="shared" si="4"/>
        <v>0</v>
      </c>
      <c r="N23" s="94">
        <f t="shared" si="4"/>
        <v>0</v>
      </c>
      <c r="O23" s="94">
        <f t="shared" si="4"/>
        <v>0</v>
      </c>
      <c r="P23" s="94">
        <f t="shared" si="4"/>
        <v>0</v>
      </c>
      <c r="Q23" s="94">
        <f t="shared" si="4"/>
        <v>0</v>
      </c>
      <c r="R23" s="94">
        <f t="shared" si="4"/>
        <v>0</v>
      </c>
      <c r="S23" s="94">
        <f t="shared" si="4"/>
        <v>0</v>
      </c>
      <c r="T23" s="47"/>
      <c r="U23" s="87"/>
    </row>
    <row r="24" spans="1:21" ht="50.25" customHeight="1">
      <c r="A24" s="14">
        <v>1</v>
      </c>
      <c r="B24" s="61" t="s">
        <v>81</v>
      </c>
      <c r="C24" s="94">
        <f t="shared" si="1"/>
        <v>2.1</v>
      </c>
      <c r="D24" s="62"/>
      <c r="E24" s="97">
        <f t="shared" si="2"/>
        <v>2.1</v>
      </c>
      <c r="F24" s="63"/>
      <c r="G24" s="45"/>
      <c r="H24" s="42">
        <v>1.9</v>
      </c>
      <c r="I24" s="42"/>
      <c r="J24" s="42"/>
      <c r="K24" s="63">
        <v>0.2</v>
      </c>
      <c r="L24" s="63"/>
      <c r="M24" s="42"/>
      <c r="N24" s="42"/>
      <c r="O24" s="42"/>
      <c r="P24" s="42"/>
      <c r="Q24" s="42"/>
      <c r="R24" s="42"/>
      <c r="S24" s="42"/>
      <c r="T24" s="50" t="s">
        <v>93</v>
      </c>
      <c r="U24" s="50" t="s">
        <v>123</v>
      </c>
    </row>
    <row r="25" spans="1:21" ht="60" customHeight="1">
      <c r="A25" s="14">
        <v>2</v>
      </c>
      <c r="B25" s="61" t="s">
        <v>82</v>
      </c>
      <c r="C25" s="94">
        <f t="shared" si="1"/>
        <v>1</v>
      </c>
      <c r="D25" s="62"/>
      <c r="E25" s="97">
        <f t="shared" si="2"/>
        <v>1</v>
      </c>
      <c r="F25" s="63">
        <v>1</v>
      </c>
      <c r="G25" s="45"/>
      <c r="H25" s="42"/>
      <c r="I25" s="42"/>
      <c r="J25" s="42"/>
      <c r="K25" s="63"/>
      <c r="L25" s="63"/>
      <c r="M25" s="42"/>
      <c r="N25" s="42"/>
      <c r="O25" s="42"/>
      <c r="P25" s="42"/>
      <c r="Q25" s="42"/>
      <c r="R25" s="42"/>
      <c r="S25" s="42"/>
      <c r="T25" s="50" t="s">
        <v>94</v>
      </c>
      <c r="U25" s="50" t="s">
        <v>124</v>
      </c>
    </row>
    <row r="26" spans="1:21" ht="60.75" customHeight="1">
      <c r="A26" s="14">
        <v>3</v>
      </c>
      <c r="B26" s="61" t="s">
        <v>83</v>
      </c>
      <c r="C26" s="94">
        <f t="shared" si="1"/>
        <v>0.08</v>
      </c>
      <c r="D26" s="62"/>
      <c r="E26" s="97">
        <f t="shared" si="2"/>
        <v>0.08</v>
      </c>
      <c r="F26" s="63"/>
      <c r="G26" s="45"/>
      <c r="H26" s="42"/>
      <c r="I26" s="42"/>
      <c r="J26" s="42"/>
      <c r="K26" s="63"/>
      <c r="L26" s="63">
        <v>0.08</v>
      </c>
      <c r="M26" s="42"/>
      <c r="N26" s="42"/>
      <c r="O26" s="42"/>
      <c r="P26" s="42"/>
      <c r="Q26" s="42"/>
      <c r="R26" s="42"/>
      <c r="S26" s="42"/>
      <c r="T26" s="50" t="s">
        <v>95</v>
      </c>
      <c r="U26" s="50" t="s">
        <v>125</v>
      </c>
    </row>
    <row r="27" spans="1:21" ht="26.25" customHeight="1">
      <c r="A27" s="14">
        <v>4</v>
      </c>
      <c r="B27" s="61" t="s">
        <v>84</v>
      </c>
      <c r="C27" s="94">
        <f t="shared" si="1"/>
        <v>0.03</v>
      </c>
      <c r="D27" s="62"/>
      <c r="E27" s="97">
        <f t="shared" si="2"/>
        <v>0.03</v>
      </c>
      <c r="F27" s="63"/>
      <c r="G27" s="45"/>
      <c r="H27" s="42"/>
      <c r="I27" s="42"/>
      <c r="J27" s="42"/>
      <c r="K27" s="63"/>
      <c r="L27" s="63">
        <v>0.03</v>
      </c>
      <c r="M27" s="42"/>
      <c r="N27" s="42"/>
      <c r="O27" s="42"/>
      <c r="P27" s="42"/>
      <c r="Q27" s="42"/>
      <c r="R27" s="42"/>
      <c r="S27" s="42"/>
      <c r="T27" s="50" t="s">
        <v>95</v>
      </c>
      <c r="U27" s="148" t="s">
        <v>126</v>
      </c>
    </row>
    <row r="28" spans="1:21" ht="26.25" customHeight="1">
      <c r="A28" s="14">
        <v>5</v>
      </c>
      <c r="B28" s="61" t="s">
        <v>85</v>
      </c>
      <c r="C28" s="94">
        <f t="shared" si="1"/>
        <v>0.03</v>
      </c>
      <c r="D28" s="62"/>
      <c r="E28" s="97">
        <f t="shared" si="2"/>
        <v>0.03</v>
      </c>
      <c r="F28" s="63"/>
      <c r="G28" s="45"/>
      <c r="H28" s="42"/>
      <c r="I28" s="42"/>
      <c r="J28" s="42"/>
      <c r="K28" s="63"/>
      <c r="L28" s="63">
        <v>0.03</v>
      </c>
      <c r="M28" s="42"/>
      <c r="N28" s="42"/>
      <c r="O28" s="42"/>
      <c r="P28" s="42"/>
      <c r="Q28" s="42"/>
      <c r="R28" s="42"/>
      <c r="S28" s="42"/>
      <c r="T28" s="50" t="s">
        <v>95</v>
      </c>
      <c r="U28" s="154"/>
    </row>
    <row r="29" spans="1:21" ht="40.5" customHeight="1">
      <c r="A29" s="14">
        <v>6</v>
      </c>
      <c r="B29" s="61" t="s">
        <v>86</v>
      </c>
      <c r="C29" s="94">
        <f t="shared" si="1"/>
        <v>0.03</v>
      </c>
      <c r="D29" s="62"/>
      <c r="E29" s="97">
        <f t="shared" si="2"/>
        <v>0.03</v>
      </c>
      <c r="F29" s="63"/>
      <c r="G29" s="45"/>
      <c r="H29" s="42"/>
      <c r="I29" s="42"/>
      <c r="J29" s="42"/>
      <c r="K29" s="63"/>
      <c r="L29" s="63">
        <v>0.03</v>
      </c>
      <c r="M29" s="42"/>
      <c r="N29" s="42"/>
      <c r="O29" s="42"/>
      <c r="P29" s="42"/>
      <c r="Q29" s="42"/>
      <c r="R29" s="42"/>
      <c r="S29" s="42"/>
      <c r="T29" s="50" t="s">
        <v>96</v>
      </c>
      <c r="U29" s="154"/>
    </row>
    <row r="30" spans="1:21" ht="26.25" customHeight="1">
      <c r="A30" s="14">
        <v>7</v>
      </c>
      <c r="B30" s="61" t="s">
        <v>87</v>
      </c>
      <c r="C30" s="94">
        <f t="shared" si="1"/>
        <v>0.03</v>
      </c>
      <c r="D30" s="62"/>
      <c r="E30" s="97">
        <f t="shared" si="2"/>
        <v>0.03</v>
      </c>
      <c r="F30" s="63"/>
      <c r="G30" s="45"/>
      <c r="H30" s="42"/>
      <c r="I30" s="42"/>
      <c r="J30" s="42"/>
      <c r="K30" s="63"/>
      <c r="L30" s="63">
        <v>0.03</v>
      </c>
      <c r="M30" s="42"/>
      <c r="N30" s="42"/>
      <c r="O30" s="42"/>
      <c r="P30" s="42"/>
      <c r="Q30" s="42"/>
      <c r="R30" s="42"/>
      <c r="S30" s="42"/>
      <c r="T30" s="50" t="s">
        <v>97</v>
      </c>
      <c r="U30" s="149"/>
    </row>
    <row r="31" spans="1:21" ht="64.5" customHeight="1">
      <c r="A31" s="14">
        <v>8</v>
      </c>
      <c r="B31" s="61" t="s">
        <v>88</v>
      </c>
      <c r="C31" s="94">
        <f t="shared" si="1"/>
        <v>0.03</v>
      </c>
      <c r="D31" s="62"/>
      <c r="E31" s="97">
        <f t="shared" si="2"/>
        <v>0.03</v>
      </c>
      <c r="F31" s="63"/>
      <c r="G31" s="45"/>
      <c r="H31" s="42"/>
      <c r="I31" s="42"/>
      <c r="J31" s="42"/>
      <c r="K31" s="63"/>
      <c r="L31" s="63">
        <v>0.03</v>
      </c>
      <c r="M31" s="42"/>
      <c r="N31" s="42"/>
      <c r="O31" s="42"/>
      <c r="P31" s="42"/>
      <c r="Q31" s="42"/>
      <c r="R31" s="42"/>
      <c r="S31" s="42"/>
      <c r="T31" s="50" t="s">
        <v>98</v>
      </c>
      <c r="U31" s="50" t="s">
        <v>127</v>
      </c>
    </row>
    <row r="32" spans="1:21" ht="57.75" customHeight="1">
      <c r="A32" s="14">
        <v>9</v>
      </c>
      <c r="B32" s="61" t="s">
        <v>89</v>
      </c>
      <c r="C32" s="94">
        <f t="shared" si="1"/>
        <v>0.04</v>
      </c>
      <c r="D32" s="62"/>
      <c r="E32" s="97">
        <f t="shared" si="2"/>
        <v>0.04</v>
      </c>
      <c r="F32" s="63"/>
      <c r="G32" s="45"/>
      <c r="H32" s="42"/>
      <c r="I32" s="42"/>
      <c r="J32" s="42"/>
      <c r="K32" s="63"/>
      <c r="L32" s="63">
        <v>0.04</v>
      </c>
      <c r="M32" s="42"/>
      <c r="N32" s="42"/>
      <c r="O32" s="42"/>
      <c r="P32" s="42"/>
      <c r="Q32" s="42"/>
      <c r="R32" s="42"/>
      <c r="S32" s="42"/>
      <c r="T32" s="50" t="s">
        <v>93</v>
      </c>
      <c r="U32" s="50" t="s">
        <v>128</v>
      </c>
    </row>
    <row r="33" spans="1:21" ht="54.75" customHeight="1">
      <c r="A33" s="14">
        <v>10</v>
      </c>
      <c r="B33" s="61" t="s">
        <v>90</v>
      </c>
      <c r="C33" s="94">
        <f t="shared" si="1"/>
        <v>6</v>
      </c>
      <c r="D33" s="62"/>
      <c r="E33" s="97">
        <f t="shared" si="2"/>
        <v>6</v>
      </c>
      <c r="F33" s="63">
        <v>6</v>
      </c>
      <c r="G33" s="45"/>
      <c r="H33" s="42"/>
      <c r="I33" s="42"/>
      <c r="J33" s="42"/>
      <c r="K33" s="63"/>
      <c r="L33" s="63"/>
      <c r="M33" s="42"/>
      <c r="N33" s="42"/>
      <c r="O33" s="42"/>
      <c r="P33" s="42"/>
      <c r="Q33" s="42"/>
      <c r="R33" s="42"/>
      <c r="S33" s="42"/>
      <c r="T33" s="50" t="s">
        <v>95</v>
      </c>
      <c r="U33" s="50" t="s">
        <v>129</v>
      </c>
    </row>
    <row r="34" spans="1:21" ht="12.75">
      <c r="A34" s="59" t="s">
        <v>102</v>
      </c>
      <c r="B34" s="60" t="s">
        <v>103</v>
      </c>
      <c r="C34" s="92">
        <f>D34+E34</f>
        <v>1.7641</v>
      </c>
      <c r="D34" s="92">
        <f>SUM(D35:D37)</f>
        <v>0</v>
      </c>
      <c r="E34" s="92">
        <f aca="true" t="shared" si="5" ref="E34:S34">SUM(E35:E37)</f>
        <v>1.7641</v>
      </c>
      <c r="F34" s="92">
        <f t="shared" si="5"/>
        <v>0</v>
      </c>
      <c r="G34" s="92">
        <f t="shared" si="5"/>
        <v>1.1293</v>
      </c>
      <c r="H34" s="92">
        <f t="shared" si="5"/>
        <v>0</v>
      </c>
      <c r="I34" s="92">
        <f t="shared" si="5"/>
        <v>0</v>
      </c>
      <c r="J34" s="92">
        <f t="shared" si="5"/>
        <v>0</v>
      </c>
      <c r="K34" s="92">
        <f t="shared" si="5"/>
        <v>0</v>
      </c>
      <c r="L34" s="92">
        <f t="shared" si="5"/>
        <v>0.05</v>
      </c>
      <c r="M34" s="92">
        <f t="shared" si="5"/>
        <v>0.5848</v>
      </c>
      <c r="N34" s="92">
        <f t="shared" si="5"/>
        <v>0</v>
      </c>
      <c r="O34" s="92">
        <f t="shared" si="5"/>
        <v>0</v>
      </c>
      <c r="P34" s="92">
        <f t="shared" si="5"/>
        <v>0</v>
      </c>
      <c r="Q34" s="92">
        <f t="shared" si="5"/>
        <v>0</v>
      </c>
      <c r="R34" s="92">
        <f t="shared" si="5"/>
        <v>0</v>
      </c>
      <c r="S34" s="92">
        <f t="shared" si="5"/>
        <v>0</v>
      </c>
      <c r="T34" s="14"/>
      <c r="U34" s="14"/>
    </row>
    <row r="35" spans="1:21" ht="81.75" customHeight="1">
      <c r="A35" s="14">
        <v>1</v>
      </c>
      <c r="B35" s="65" t="s">
        <v>99</v>
      </c>
      <c r="C35" s="94">
        <f t="shared" si="1"/>
        <v>0.6348</v>
      </c>
      <c r="D35" s="43"/>
      <c r="E35" s="97">
        <f t="shared" si="2"/>
        <v>0.6348</v>
      </c>
      <c r="F35" s="28"/>
      <c r="G35" s="66"/>
      <c r="H35" s="28"/>
      <c r="I35" s="28"/>
      <c r="J35" s="28"/>
      <c r="K35" s="28"/>
      <c r="L35" s="67">
        <v>0.05</v>
      </c>
      <c r="M35" s="67">
        <v>0.5848</v>
      </c>
      <c r="N35" s="28"/>
      <c r="O35" s="28"/>
      <c r="P35" s="28"/>
      <c r="Q35" s="28"/>
      <c r="R35" s="28"/>
      <c r="S35" s="28"/>
      <c r="T35" s="68" t="s">
        <v>104</v>
      </c>
      <c r="U35" s="14" t="s">
        <v>107</v>
      </c>
    </row>
    <row r="36" spans="1:21" ht="76.5">
      <c r="A36" s="14">
        <v>2</v>
      </c>
      <c r="B36" s="65" t="s">
        <v>100</v>
      </c>
      <c r="C36" s="94">
        <f t="shared" si="1"/>
        <v>0.7381</v>
      </c>
      <c r="D36" s="43"/>
      <c r="E36" s="97">
        <f t="shared" si="2"/>
        <v>0.7381</v>
      </c>
      <c r="F36" s="28"/>
      <c r="G36" s="67">
        <v>0.7381</v>
      </c>
      <c r="H36" s="28"/>
      <c r="I36" s="28"/>
      <c r="J36" s="28"/>
      <c r="K36" s="28"/>
      <c r="L36" s="66"/>
      <c r="M36" s="66"/>
      <c r="N36" s="28"/>
      <c r="O36" s="28"/>
      <c r="P36" s="28"/>
      <c r="Q36" s="28"/>
      <c r="R36" s="28"/>
      <c r="S36" s="28"/>
      <c r="T36" s="68" t="s">
        <v>105</v>
      </c>
      <c r="U36" s="14" t="s">
        <v>108</v>
      </c>
    </row>
    <row r="37" spans="1:21" ht="76.5">
      <c r="A37" s="14">
        <v>3</v>
      </c>
      <c r="B37" s="65" t="s">
        <v>101</v>
      </c>
      <c r="C37" s="94">
        <f t="shared" si="1"/>
        <v>0.3912</v>
      </c>
      <c r="D37" s="43"/>
      <c r="E37" s="97">
        <f t="shared" si="2"/>
        <v>0.3912</v>
      </c>
      <c r="F37" s="28"/>
      <c r="G37" s="67">
        <v>0.3912</v>
      </c>
      <c r="H37" s="28"/>
      <c r="I37" s="28"/>
      <c r="J37" s="28"/>
      <c r="K37" s="28"/>
      <c r="L37" s="66"/>
      <c r="M37" s="66"/>
      <c r="N37" s="28"/>
      <c r="O37" s="28"/>
      <c r="P37" s="28"/>
      <c r="Q37" s="28"/>
      <c r="R37" s="28"/>
      <c r="S37" s="28"/>
      <c r="T37" s="68" t="s">
        <v>106</v>
      </c>
      <c r="U37" s="14" t="s">
        <v>109</v>
      </c>
    </row>
    <row r="38" spans="1:21" ht="12.75">
      <c r="A38" s="64" t="s">
        <v>115</v>
      </c>
      <c r="B38" s="69" t="s">
        <v>116</v>
      </c>
      <c r="C38" s="92">
        <f>D38+E38</f>
        <v>5.364</v>
      </c>
      <c r="D38" s="92">
        <f aca="true" t="shared" si="6" ref="D38:S38">SUM(D39:D43)</f>
        <v>0.574</v>
      </c>
      <c r="E38" s="92">
        <f t="shared" si="6"/>
        <v>4.79</v>
      </c>
      <c r="F38" s="92">
        <f t="shared" si="6"/>
        <v>0.25</v>
      </c>
      <c r="G38" s="92">
        <f t="shared" si="6"/>
        <v>0.14600000000000002</v>
      </c>
      <c r="H38" s="92">
        <f t="shared" si="6"/>
        <v>0</v>
      </c>
      <c r="I38" s="92">
        <f t="shared" si="6"/>
        <v>0</v>
      </c>
      <c r="J38" s="92">
        <f t="shared" si="6"/>
        <v>0</v>
      </c>
      <c r="K38" s="92">
        <f t="shared" si="6"/>
        <v>0</v>
      </c>
      <c r="L38" s="92">
        <f t="shared" si="6"/>
        <v>0.792</v>
      </c>
      <c r="M38" s="92">
        <f t="shared" si="6"/>
        <v>3.2</v>
      </c>
      <c r="N38" s="92">
        <f t="shared" si="6"/>
        <v>0</v>
      </c>
      <c r="O38" s="92">
        <f t="shared" si="6"/>
        <v>0</v>
      </c>
      <c r="P38" s="92">
        <f t="shared" si="6"/>
        <v>0</v>
      </c>
      <c r="Q38" s="92">
        <f t="shared" si="6"/>
        <v>0</v>
      </c>
      <c r="R38" s="92">
        <f t="shared" si="6"/>
        <v>0</v>
      </c>
      <c r="S38" s="92">
        <f t="shared" si="6"/>
        <v>0.402</v>
      </c>
      <c r="T38" s="42"/>
      <c r="U38" s="14"/>
    </row>
    <row r="39" spans="1:21" ht="63.75">
      <c r="A39" s="14">
        <v>1</v>
      </c>
      <c r="B39" s="40" t="s">
        <v>111</v>
      </c>
      <c r="C39" s="94">
        <f t="shared" si="1"/>
        <v>0.30800000000000005</v>
      </c>
      <c r="D39" s="70">
        <v>0.268</v>
      </c>
      <c r="E39" s="97">
        <f t="shared" si="2"/>
        <v>0.04000000000000001</v>
      </c>
      <c r="F39" s="42"/>
      <c r="G39" s="42">
        <v>0.036000000000000004</v>
      </c>
      <c r="H39" s="42"/>
      <c r="I39" s="42"/>
      <c r="J39" s="42"/>
      <c r="K39" s="42"/>
      <c r="L39" s="42">
        <v>0.004</v>
      </c>
      <c r="M39" s="42"/>
      <c r="N39" s="42"/>
      <c r="O39" s="42"/>
      <c r="P39" s="42"/>
      <c r="Q39" s="42"/>
      <c r="R39" s="42"/>
      <c r="S39" s="42"/>
      <c r="T39" s="14" t="s">
        <v>80</v>
      </c>
      <c r="U39" s="14" t="s">
        <v>157</v>
      </c>
    </row>
    <row r="40" spans="1:21" ht="63.75">
      <c r="A40" s="14">
        <v>2</v>
      </c>
      <c r="B40" s="40" t="s">
        <v>113</v>
      </c>
      <c r="C40" s="97">
        <f>D40+E40</f>
        <v>4.361</v>
      </c>
      <c r="D40" s="70"/>
      <c r="E40" s="97">
        <f>SUM(F40:S40)</f>
        <v>4.361</v>
      </c>
      <c r="F40" s="42"/>
      <c r="G40" s="42"/>
      <c r="H40" s="42"/>
      <c r="I40" s="42"/>
      <c r="J40" s="42"/>
      <c r="K40" s="42"/>
      <c r="L40" s="42">
        <v>0.784</v>
      </c>
      <c r="M40" s="42">
        <v>3.2</v>
      </c>
      <c r="N40" s="42"/>
      <c r="O40" s="42"/>
      <c r="P40" s="42"/>
      <c r="Q40" s="42"/>
      <c r="R40" s="42"/>
      <c r="S40" s="42">
        <v>0.377</v>
      </c>
      <c r="T40" s="14" t="s">
        <v>119</v>
      </c>
      <c r="U40" s="14" t="s">
        <v>158</v>
      </c>
    </row>
    <row r="41" spans="1:21" ht="12.75">
      <c r="A41" s="14">
        <v>3</v>
      </c>
      <c r="B41" s="40" t="s">
        <v>110</v>
      </c>
      <c r="C41" s="94">
        <f>D41+E41</f>
        <v>0.33999999999999997</v>
      </c>
      <c r="D41" s="70">
        <v>0.09</v>
      </c>
      <c r="E41" s="97">
        <f>SUM(F41:S41)</f>
        <v>0.25</v>
      </c>
      <c r="F41" s="42">
        <v>0.25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14" t="s">
        <v>117</v>
      </c>
      <c r="U41" s="150" t="s">
        <v>159</v>
      </c>
    </row>
    <row r="42" spans="1:21" ht="25.5">
      <c r="A42" s="14">
        <v>4</v>
      </c>
      <c r="B42" s="40" t="s">
        <v>112</v>
      </c>
      <c r="C42" s="94">
        <f t="shared" si="1"/>
        <v>0.33</v>
      </c>
      <c r="D42" s="70">
        <v>0.216</v>
      </c>
      <c r="E42" s="97">
        <f>SUM(F42:S42)</f>
        <v>0.114</v>
      </c>
      <c r="F42" s="42"/>
      <c r="G42" s="42">
        <v>0.11</v>
      </c>
      <c r="H42" s="42"/>
      <c r="I42" s="42"/>
      <c r="J42" s="42"/>
      <c r="K42" s="42"/>
      <c r="L42" s="42">
        <v>0.004</v>
      </c>
      <c r="M42" s="42"/>
      <c r="N42" s="42"/>
      <c r="O42" s="42"/>
      <c r="P42" s="42"/>
      <c r="Q42" s="42"/>
      <c r="R42" s="42"/>
      <c r="S42" s="42"/>
      <c r="T42" s="14" t="s">
        <v>118</v>
      </c>
      <c r="U42" s="153"/>
    </row>
    <row r="43" spans="1:21" ht="12.75">
      <c r="A43" s="14">
        <v>5</v>
      </c>
      <c r="B43" s="40" t="s">
        <v>114</v>
      </c>
      <c r="C43" s="97">
        <f t="shared" si="1"/>
        <v>0.025</v>
      </c>
      <c r="D43" s="70"/>
      <c r="E43" s="97">
        <f t="shared" si="2"/>
        <v>0.025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>
        <v>0.025</v>
      </c>
      <c r="T43" s="14" t="s">
        <v>120</v>
      </c>
      <c r="U43" s="151"/>
    </row>
    <row r="44" spans="1:21" ht="12.75">
      <c r="A44" s="64" t="s">
        <v>135</v>
      </c>
      <c r="B44" s="69" t="s">
        <v>131</v>
      </c>
      <c r="C44" s="92">
        <f>D44+E44</f>
        <v>0.75</v>
      </c>
      <c r="D44" s="92">
        <f>SUM(D45:D46)</f>
        <v>0</v>
      </c>
      <c r="E44" s="92">
        <f aca="true" t="shared" si="7" ref="E44:S44">SUM(E45:E46)</f>
        <v>0.75</v>
      </c>
      <c r="F44" s="92">
        <f t="shared" si="7"/>
        <v>0.5</v>
      </c>
      <c r="G44" s="92">
        <f t="shared" si="7"/>
        <v>0</v>
      </c>
      <c r="H44" s="92">
        <f t="shared" si="7"/>
        <v>0</v>
      </c>
      <c r="I44" s="92">
        <f t="shared" si="7"/>
        <v>0</v>
      </c>
      <c r="J44" s="92">
        <f t="shared" si="7"/>
        <v>0</v>
      </c>
      <c r="K44" s="92">
        <f t="shared" si="7"/>
        <v>0</v>
      </c>
      <c r="L44" s="92">
        <f t="shared" si="7"/>
        <v>0.25</v>
      </c>
      <c r="M44" s="92">
        <f t="shared" si="7"/>
        <v>0</v>
      </c>
      <c r="N44" s="92">
        <f t="shared" si="7"/>
        <v>0</v>
      </c>
      <c r="O44" s="92">
        <f t="shared" si="7"/>
        <v>0</v>
      </c>
      <c r="P44" s="92">
        <f t="shared" si="7"/>
        <v>0</v>
      </c>
      <c r="Q44" s="92">
        <f t="shared" si="7"/>
        <v>0</v>
      </c>
      <c r="R44" s="92">
        <f t="shared" si="7"/>
        <v>0</v>
      </c>
      <c r="S44" s="92">
        <f t="shared" si="7"/>
        <v>0</v>
      </c>
      <c r="T44" s="14"/>
      <c r="U44" s="14"/>
    </row>
    <row r="45" spans="1:21" ht="63.75">
      <c r="A45" s="14">
        <v>1</v>
      </c>
      <c r="B45" s="71" t="s">
        <v>134</v>
      </c>
      <c r="C45" s="97">
        <f t="shared" si="1"/>
        <v>0.25</v>
      </c>
      <c r="D45" s="62"/>
      <c r="E45" s="97">
        <f t="shared" si="2"/>
        <v>0.25</v>
      </c>
      <c r="F45" s="42">
        <v>0.25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14" t="s">
        <v>136</v>
      </c>
      <c r="U45" s="14" t="s">
        <v>138</v>
      </c>
    </row>
    <row r="46" spans="1:21" ht="63.75">
      <c r="A46" s="14">
        <v>2</v>
      </c>
      <c r="B46" s="71" t="s">
        <v>214</v>
      </c>
      <c r="C46" s="97">
        <f t="shared" si="1"/>
        <v>0.5</v>
      </c>
      <c r="D46" s="62"/>
      <c r="E46" s="97">
        <f t="shared" si="2"/>
        <v>0.5</v>
      </c>
      <c r="F46" s="42">
        <v>0.25</v>
      </c>
      <c r="G46" s="42"/>
      <c r="H46" s="42"/>
      <c r="I46" s="42"/>
      <c r="J46" s="42"/>
      <c r="K46" s="42"/>
      <c r="L46" s="42">
        <v>0.25</v>
      </c>
      <c r="M46" s="42"/>
      <c r="N46" s="42"/>
      <c r="O46" s="42"/>
      <c r="P46" s="42"/>
      <c r="Q46" s="42"/>
      <c r="R46" s="42"/>
      <c r="S46" s="42"/>
      <c r="T46" s="14" t="s">
        <v>139</v>
      </c>
      <c r="U46" s="14" t="s">
        <v>137</v>
      </c>
    </row>
    <row r="47" spans="1:21" ht="12.75">
      <c r="A47" s="64" t="s">
        <v>168</v>
      </c>
      <c r="B47" s="69" t="s">
        <v>146</v>
      </c>
      <c r="C47" s="92">
        <f>D47+E47</f>
        <v>22.365000000000002</v>
      </c>
      <c r="D47" s="92">
        <f>SUM(D48:D53)</f>
        <v>0</v>
      </c>
      <c r="E47" s="92">
        <f aca="true" t="shared" si="8" ref="E47:S47">SUM(E48:E53)</f>
        <v>22.365000000000002</v>
      </c>
      <c r="F47" s="92">
        <f t="shared" si="8"/>
        <v>12.82</v>
      </c>
      <c r="G47" s="92">
        <f t="shared" si="8"/>
        <v>6.98</v>
      </c>
      <c r="H47" s="92">
        <f t="shared" si="8"/>
        <v>0</v>
      </c>
      <c r="I47" s="92">
        <f t="shared" si="8"/>
        <v>0</v>
      </c>
      <c r="J47" s="92">
        <f t="shared" si="8"/>
        <v>0.985</v>
      </c>
      <c r="K47" s="92">
        <f t="shared" si="8"/>
        <v>0</v>
      </c>
      <c r="L47" s="92">
        <f t="shared" si="8"/>
        <v>0.8500000000000001</v>
      </c>
      <c r="M47" s="92">
        <f t="shared" si="8"/>
        <v>0</v>
      </c>
      <c r="N47" s="92">
        <f t="shared" si="8"/>
        <v>0</v>
      </c>
      <c r="O47" s="92">
        <f t="shared" si="8"/>
        <v>0</v>
      </c>
      <c r="P47" s="92">
        <f t="shared" si="8"/>
        <v>0</v>
      </c>
      <c r="Q47" s="92">
        <f t="shared" si="8"/>
        <v>0</v>
      </c>
      <c r="R47" s="92">
        <f t="shared" si="8"/>
        <v>0</v>
      </c>
      <c r="S47" s="92">
        <f t="shared" si="8"/>
        <v>0.73</v>
      </c>
      <c r="T47" s="14"/>
      <c r="U47" s="14"/>
    </row>
    <row r="48" spans="1:21" ht="36" customHeight="1">
      <c r="A48" s="14">
        <v>1</v>
      </c>
      <c r="B48" s="76" t="s">
        <v>145</v>
      </c>
      <c r="C48" s="97">
        <f t="shared" si="1"/>
        <v>9.820000000000002</v>
      </c>
      <c r="D48" s="62"/>
      <c r="E48" s="97">
        <f t="shared" si="2"/>
        <v>9.820000000000002</v>
      </c>
      <c r="F48" s="77">
        <v>6.07</v>
      </c>
      <c r="G48" s="77">
        <v>2.56</v>
      </c>
      <c r="H48" s="42"/>
      <c r="I48" s="42"/>
      <c r="J48" s="42"/>
      <c r="K48" s="42"/>
      <c r="L48" s="77">
        <v>0.46</v>
      </c>
      <c r="M48" s="42"/>
      <c r="N48" s="42"/>
      <c r="O48" s="42"/>
      <c r="P48" s="42"/>
      <c r="Q48" s="42"/>
      <c r="R48" s="42"/>
      <c r="S48" s="77">
        <v>0.73</v>
      </c>
      <c r="T48" s="14" t="s">
        <v>147</v>
      </c>
      <c r="U48" s="150" t="s">
        <v>148</v>
      </c>
    </row>
    <row r="49" spans="1:21" ht="36" customHeight="1">
      <c r="A49" s="14">
        <v>2</v>
      </c>
      <c r="B49" s="78" t="s">
        <v>149</v>
      </c>
      <c r="C49" s="97">
        <f t="shared" si="1"/>
        <v>0.1</v>
      </c>
      <c r="D49" s="62"/>
      <c r="E49" s="97">
        <f t="shared" si="2"/>
        <v>0.1</v>
      </c>
      <c r="F49" s="42"/>
      <c r="G49" s="42">
        <v>0.1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14" t="s">
        <v>150</v>
      </c>
      <c r="U49" s="151"/>
    </row>
    <row r="50" spans="1:21" ht="51">
      <c r="A50" s="14">
        <v>3</v>
      </c>
      <c r="B50" s="79" t="s">
        <v>215</v>
      </c>
      <c r="C50" s="97">
        <f t="shared" si="1"/>
        <v>0.065</v>
      </c>
      <c r="D50" s="62"/>
      <c r="E50" s="97">
        <f t="shared" si="2"/>
        <v>0.065</v>
      </c>
      <c r="F50" s="42"/>
      <c r="G50" s="42">
        <v>0.03</v>
      </c>
      <c r="H50" s="42"/>
      <c r="I50" s="42"/>
      <c r="J50" s="42">
        <v>0.035</v>
      </c>
      <c r="K50" s="42"/>
      <c r="L50" s="42"/>
      <c r="M50" s="42"/>
      <c r="N50" s="42"/>
      <c r="O50" s="42"/>
      <c r="P50" s="42"/>
      <c r="Q50" s="42"/>
      <c r="R50" s="42"/>
      <c r="S50" s="42"/>
      <c r="T50" s="14" t="s">
        <v>151</v>
      </c>
      <c r="U50" s="14" t="s">
        <v>152</v>
      </c>
    </row>
    <row r="51" spans="1:21" ht="28.5" customHeight="1">
      <c r="A51" s="14">
        <v>4</v>
      </c>
      <c r="B51" s="78" t="s">
        <v>153</v>
      </c>
      <c r="C51" s="97">
        <f t="shared" si="1"/>
        <v>1.5</v>
      </c>
      <c r="D51" s="62"/>
      <c r="E51" s="97">
        <f t="shared" si="2"/>
        <v>1.5</v>
      </c>
      <c r="F51" s="42"/>
      <c r="G51" s="80">
        <v>1.4</v>
      </c>
      <c r="H51" s="42"/>
      <c r="I51" s="42"/>
      <c r="J51" s="80">
        <v>0.1</v>
      </c>
      <c r="K51" s="42"/>
      <c r="L51" s="42"/>
      <c r="M51" s="42"/>
      <c r="N51" s="42"/>
      <c r="O51" s="42"/>
      <c r="P51" s="42"/>
      <c r="Q51" s="42"/>
      <c r="R51" s="42"/>
      <c r="S51" s="42"/>
      <c r="T51" s="14" t="s">
        <v>155</v>
      </c>
      <c r="U51" s="150" t="s">
        <v>156</v>
      </c>
    </row>
    <row r="52" spans="1:21" ht="30" customHeight="1">
      <c r="A52" s="14">
        <v>5</v>
      </c>
      <c r="B52" s="79" t="s">
        <v>154</v>
      </c>
      <c r="C52" s="97">
        <f t="shared" si="1"/>
        <v>0.6</v>
      </c>
      <c r="D52" s="62"/>
      <c r="E52" s="97">
        <f t="shared" si="2"/>
        <v>0.6</v>
      </c>
      <c r="F52" s="42"/>
      <c r="G52" s="77">
        <v>0.5</v>
      </c>
      <c r="H52" s="42"/>
      <c r="I52" s="42"/>
      <c r="J52" s="77">
        <v>0.1</v>
      </c>
      <c r="K52" s="42"/>
      <c r="L52" s="42"/>
      <c r="M52" s="42"/>
      <c r="N52" s="42"/>
      <c r="O52" s="42"/>
      <c r="P52" s="42"/>
      <c r="Q52" s="42"/>
      <c r="R52" s="42"/>
      <c r="S52" s="42"/>
      <c r="T52" s="14" t="s">
        <v>155</v>
      </c>
      <c r="U52" s="151"/>
    </row>
    <row r="53" spans="1:21" ht="72" customHeight="1">
      <c r="A53" s="86">
        <v>6</v>
      </c>
      <c r="B53" s="79" t="s">
        <v>169</v>
      </c>
      <c r="C53" s="97">
        <f t="shared" si="1"/>
        <v>10.280000000000001</v>
      </c>
      <c r="D53" s="62"/>
      <c r="E53" s="97">
        <f t="shared" si="2"/>
        <v>10.280000000000001</v>
      </c>
      <c r="F53" s="42">
        <v>6.75</v>
      </c>
      <c r="G53" s="77">
        <v>2.39</v>
      </c>
      <c r="H53" s="42"/>
      <c r="I53" s="42"/>
      <c r="J53" s="77">
        <v>0.75</v>
      </c>
      <c r="K53" s="42"/>
      <c r="L53" s="42">
        <v>0.39</v>
      </c>
      <c r="M53" s="42"/>
      <c r="N53" s="42"/>
      <c r="O53" s="42"/>
      <c r="P53" s="42"/>
      <c r="Q53" s="42"/>
      <c r="R53" s="42"/>
      <c r="S53" s="42"/>
      <c r="T53" s="14" t="s">
        <v>171</v>
      </c>
      <c r="U53" s="87" t="s">
        <v>170</v>
      </c>
    </row>
    <row r="54" spans="1:21" ht="16.5" customHeight="1">
      <c r="A54" s="89" t="s">
        <v>178</v>
      </c>
      <c r="B54" s="102" t="s">
        <v>172</v>
      </c>
      <c r="C54" s="92">
        <f>D54+E54</f>
        <v>0.03</v>
      </c>
      <c r="D54" s="92">
        <f>SUM(D55:D55)</f>
        <v>0</v>
      </c>
      <c r="E54" s="92">
        <f aca="true" t="shared" si="9" ref="E54:S54">SUM(E55:E55)</f>
        <v>0.03</v>
      </c>
      <c r="F54" s="92">
        <f t="shared" si="9"/>
        <v>0</v>
      </c>
      <c r="G54" s="92">
        <f t="shared" si="9"/>
        <v>0</v>
      </c>
      <c r="H54" s="92">
        <f t="shared" si="9"/>
        <v>0</v>
      </c>
      <c r="I54" s="92">
        <f t="shared" si="9"/>
        <v>0</v>
      </c>
      <c r="J54" s="92">
        <f t="shared" si="9"/>
        <v>0</v>
      </c>
      <c r="K54" s="92">
        <f t="shared" si="9"/>
        <v>0</v>
      </c>
      <c r="L54" s="92">
        <f t="shared" si="9"/>
        <v>0.03</v>
      </c>
      <c r="M54" s="92">
        <f t="shared" si="9"/>
        <v>0</v>
      </c>
      <c r="N54" s="92">
        <f t="shared" si="9"/>
        <v>0</v>
      </c>
      <c r="O54" s="92">
        <f t="shared" si="9"/>
        <v>0</v>
      </c>
      <c r="P54" s="92">
        <f t="shared" si="9"/>
        <v>0</v>
      </c>
      <c r="Q54" s="92">
        <f t="shared" si="9"/>
        <v>0</v>
      </c>
      <c r="R54" s="92">
        <f t="shared" si="9"/>
        <v>0</v>
      </c>
      <c r="S54" s="92">
        <f t="shared" si="9"/>
        <v>0</v>
      </c>
      <c r="T54" s="14"/>
      <c r="U54" s="87"/>
    </row>
    <row r="55" spans="1:21" ht="69.75" customHeight="1">
      <c r="A55" s="86">
        <v>1</v>
      </c>
      <c r="B55" s="79" t="s">
        <v>177</v>
      </c>
      <c r="C55" s="97">
        <f t="shared" si="1"/>
        <v>0.03</v>
      </c>
      <c r="D55" s="62"/>
      <c r="E55" s="97">
        <f t="shared" si="2"/>
        <v>0.03</v>
      </c>
      <c r="F55" s="42"/>
      <c r="G55" s="77"/>
      <c r="H55" s="42"/>
      <c r="I55" s="42"/>
      <c r="J55" s="77"/>
      <c r="K55" s="42"/>
      <c r="L55" s="42">
        <v>0.03</v>
      </c>
      <c r="M55" s="42"/>
      <c r="N55" s="42"/>
      <c r="O55" s="42"/>
      <c r="P55" s="42"/>
      <c r="Q55" s="42"/>
      <c r="R55" s="42"/>
      <c r="S55" s="42"/>
      <c r="T55" s="14" t="s">
        <v>179</v>
      </c>
      <c r="U55" s="87" t="s">
        <v>176</v>
      </c>
    </row>
    <row r="56" spans="1:21" ht="19.5" customHeight="1">
      <c r="A56" s="89" t="s">
        <v>182</v>
      </c>
      <c r="B56" s="102" t="s">
        <v>183</v>
      </c>
      <c r="C56" s="92">
        <f>D56+E56</f>
        <v>0.12</v>
      </c>
      <c r="D56" s="92">
        <f>SUM(D57:D57)</f>
        <v>0</v>
      </c>
      <c r="E56" s="92">
        <f aca="true" t="shared" si="10" ref="E56:S56">SUM(E57:E57)</f>
        <v>0.12</v>
      </c>
      <c r="F56" s="92">
        <f t="shared" si="10"/>
        <v>0</v>
      </c>
      <c r="G56" s="92">
        <f t="shared" si="10"/>
        <v>0</v>
      </c>
      <c r="H56" s="92">
        <f t="shared" si="10"/>
        <v>0</v>
      </c>
      <c r="I56" s="92">
        <f t="shared" si="10"/>
        <v>0</v>
      </c>
      <c r="J56" s="92">
        <f t="shared" si="10"/>
        <v>0</v>
      </c>
      <c r="K56" s="92">
        <f t="shared" si="10"/>
        <v>0.12</v>
      </c>
      <c r="L56" s="92">
        <f t="shared" si="10"/>
        <v>0</v>
      </c>
      <c r="M56" s="92">
        <f t="shared" si="10"/>
        <v>0</v>
      </c>
      <c r="N56" s="92">
        <f t="shared" si="10"/>
        <v>0</v>
      </c>
      <c r="O56" s="92">
        <f t="shared" si="10"/>
        <v>0</v>
      </c>
      <c r="P56" s="92">
        <f t="shared" si="10"/>
        <v>0</v>
      </c>
      <c r="Q56" s="92">
        <f t="shared" si="10"/>
        <v>0</v>
      </c>
      <c r="R56" s="92">
        <f t="shared" si="10"/>
        <v>0</v>
      </c>
      <c r="S56" s="92">
        <f t="shared" si="10"/>
        <v>0</v>
      </c>
      <c r="T56" s="14"/>
      <c r="U56" s="87"/>
    </row>
    <row r="57" spans="1:21" ht="45.75" customHeight="1">
      <c r="A57" s="18" t="s">
        <v>180</v>
      </c>
      <c r="B57" s="103" t="s">
        <v>181</v>
      </c>
      <c r="C57" s="97">
        <f t="shared" si="1"/>
        <v>0.12</v>
      </c>
      <c r="D57" s="62"/>
      <c r="E57" s="97">
        <f t="shared" si="2"/>
        <v>0.12</v>
      </c>
      <c r="F57" s="42"/>
      <c r="G57" s="77"/>
      <c r="H57" s="42"/>
      <c r="I57" s="42"/>
      <c r="J57" s="77"/>
      <c r="K57" s="42">
        <v>0.12</v>
      </c>
      <c r="L57" s="42"/>
      <c r="M57" s="42"/>
      <c r="N57" s="42"/>
      <c r="O57" s="42"/>
      <c r="P57" s="42"/>
      <c r="Q57" s="42"/>
      <c r="R57" s="42"/>
      <c r="S57" s="42"/>
      <c r="T57" s="14" t="s">
        <v>185</v>
      </c>
      <c r="U57" s="87" t="s">
        <v>184</v>
      </c>
    </row>
    <row r="58" spans="1:21" ht="18" customHeight="1">
      <c r="A58" s="89" t="s">
        <v>194</v>
      </c>
      <c r="B58" s="102" t="s">
        <v>195</v>
      </c>
      <c r="C58" s="92">
        <f>D58+E58</f>
        <v>6.117999999999999</v>
      </c>
      <c r="D58" s="92">
        <f>SUM(D59:D69)</f>
        <v>0</v>
      </c>
      <c r="E58" s="92">
        <f aca="true" t="shared" si="11" ref="E58:S58">SUM(E59:E69)</f>
        <v>6.117999999999999</v>
      </c>
      <c r="F58" s="92">
        <f t="shared" si="11"/>
        <v>0</v>
      </c>
      <c r="G58" s="92">
        <f t="shared" si="11"/>
        <v>6.117999999999999</v>
      </c>
      <c r="H58" s="92">
        <f t="shared" si="11"/>
        <v>0</v>
      </c>
      <c r="I58" s="92">
        <f t="shared" si="11"/>
        <v>0</v>
      </c>
      <c r="J58" s="92">
        <f t="shared" si="11"/>
        <v>0</v>
      </c>
      <c r="K58" s="92">
        <f t="shared" si="11"/>
        <v>0</v>
      </c>
      <c r="L58" s="92">
        <f t="shared" si="11"/>
        <v>0</v>
      </c>
      <c r="M58" s="92">
        <f t="shared" si="11"/>
        <v>0</v>
      </c>
      <c r="N58" s="92">
        <f t="shared" si="11"/>
        <v>0</v>
      </c>
      <c r="O58" s="92">
        <f t="shared" si="11"/>
        <v>0</v>
      </c>
      <c r="P58" s="92">
        <f t="shared" si="11"/>
        <v>0</v>
      </c>
      <c r="Q58" s="92">
        <f t="shared" si="11"/>
        <v>0</v>
      </c>
      <c r="R58" s="92">
        <f t="shared" si="11"/>
        <v>0</v>
      </c>
      <c r="S58" s="92">
        <f t="shared" si="11"/>
        <v>0</v>
      </c>
      <c r="T58" s="14"/>
      <c r="U58" s="87"/>
    </row>
    <row r="59" spans="1:21" ht="27.75" customHeight="1">
      <c r="A59" s="14">
        <v>1</v>
      </c>
      <c r="B59" s="104" t="s">
        <v>186</v>
      </c>
      <c r="C59" s="97">
        <f t="shared" si="1"/>
        <v>0.011</v>
      </c>
      <c r="D59" s="62"/>
      <c r="E59" s="97">
        <f t="shared" si="2"/>
        <v>0.011</v>
      </c>
      <c r="F59" s="42"/>
      <c r="G59" s="105">
        <v>0.011</v>
      </c>
      <c r="H59" s="42"/>
      <c r="I59" s="42"/>
      <c r="J59" s="77"/>
      <c r="K59" s="42"/>
      <c r="L59" s="42"/>
      <c r="M59" s="42"/>
      <c r="N59" s="42"/>
      <c r="O59" s="42"/>
      <c r="P59" s="42"/>
      <c r="Q59" s="42"/>
      <c r="R59" s="42"/>
      <c r="S59" s="42"/>
      <c r="T59" s="106" t="s">
        <v>198</v>
      </c>
      <c r="U59" s="150" t="s">
        <v>205</v>
      </c>
    </row>
    <row r="60" spans="1:21" ht="15.75" customHeight="1">
      <c r="A60" s="14">
        <v>2</v>
      </c>
      <c r="B60" s="104" t="s">
        <v>187</v>
      </c>
      <c r="C60" s="97">
        <f t="shared" si="1"/>
        <v>1.75</v>
      </c>
      <c r="D60" s="62"/>
      <c r="E60" s="97">
        <f t="shared" si="2"/>
        <v>1.75</v>
      </c>
      <c r="F60" s="42"/>
      <c r="G60" s="85">
        <v>1.75</v>
      </c>
      <c r="H60" s="42"/>
      <c r="I60" s="42"/>
      <c r="J60" s="77"/>
      <c r="K60" s="42"/>
      <c r="L60" s="42"/>
      <c r="M60" s="42"/>
      <c r="N60" s="42"/>
      <c r="O60" s="42"/>
      <c r="P60" s="42"/>
      <c r="Q60" s="42"/>
      <c r="R60" s="42"/>
      <c r="S60" s="42"/>
      <c r="T60" s="107" t="s">
        <v>196</v>
      </c>
      <c r="U60" s="153"/>
    </row>
    <row r="61" spans="1:21" ht="18" customHeight="1">
      <c r="A61" s="14">
        <v>3</v>
      </c>
      <c r="B61" s="104" t="s">
        <v>188</v>
      </c>
      <c r="C61" s="97">
        <f t="shared" si="1"/>
        <v>0.2</v>
      </c>
      <c r="D61" s="62"/>
      <c r="E61" s="97">
        <f t="shared" si="2"/>
        <v>0.2</v>
      </c>
      <c r="F61" s="42"/>
      <c r="G61" s="85">
        <v>0.2</v>
      </c>
      <c r="H61" s="42"/>
      <c r="I61" s="42"/>
      <c r="J61" s="77"/>
      <c r="K61" s="42"/>
      <c r="L61" s="42"/>
      <c r="M61" s="42"/>
      <c r="N61" s="42"/>
      <c r="O61" s="42"/>
      <c r="P61" s="42"/>
      <c r="Q61" s="42"/>
      <c r="R61" s="42"/>
      <c r="S61" s="42"/>
      <c r="T61" s="107" t="s">
        <v>197</v>
      </c>
      <c r="U61" s="153"/>
    </row>
    <row r="62" spans="1:21" ht="17.25" customHeight="1">
      <c r="A62" s="14">
        <v>4</v>
      </c>
      <c r="B62" s="108" t="s">
        <v>216</v>
      </c>
      <c r="C62" s="97">
        <f t="shared" si="1"/>
        <v>0.1</v>
      </c>
      <c r="D62" s="62"/>
      <c r="E62" s="97">
        <f t="shared" si="2"/>
        <v>0.1</v>
      </c>
      <c r="F62" s="42"/>
      <c r="G62" s="105">
        <v>0.1</v>
      </c>
      <c r="H62" s="42"/>
      <c r="I62" s="42"/>
      <c r="J62" s="77"/>
      <c r="K62" s="42"/>
      <c r="L62" s="42"/>
      <c r="M62" s="42"/>
      <c r="N62" s="42"/>
      <c r="O62" s="42"/>
      <c r="P62" s="42"/>
      <c r="Q62" s="42"/>
      <c r="R62" s="42"/>
      <c r="S62" s="42"/>
      <c r="T62" s="106" t="s">
        <v>199</v>
      </c>
      <c r="U62" s="153"/>
    </row>
    <row r="63" spans="1:21" ht="20.25" customHeight="1">
      <c r="A63" s="14">
        <v>5</v>
      </c>
      <c r="B63" s="108" t="s">
        <v>189</v>
      </c>
      <c r="C63" s="97">
        <f t="shared" si="1"/>
        <v>0.57</v>
      </c>
      <c r="D63" s="62"/>
      <c r="E63" s="97">
        <f t="shared" si="2"/>
        <v>0.57</v>
      </c>
      <c r="F63" s="42"/>
      <c r="G63" s="105">
        <v>0.57</v>
      </c>
      <c r="H63" s="42"/>
      <c r="I63" s="42"/>
      <c r="J63" s="77"/>
      <c r="K63" s="42"/>
      <c r="L63" s="42"/>
      <c r="M63" s="42"/>
      <c r="N63" s="42"/>
      <c r="O63" s="42"/>
      <c r="P63" s="42"/>
      <c r="Q63" s="42"/>
      <c r="R63" s="42"/>
      <c r="S63" s="42"/>
      <c r="T63" s="106" t="s">
        <v>200</v>
      </c>
      <c r="U63" s="153"/>
    </row>
    <row r="64" spans="1:21" ht="21" customHeight="1">
      <c r="A64" s="14">
        <v>6</v>
      </c>
      <c r="B64" s="108" t="s">
        <v>190</v>
      </c>
      <c r="C64" s="97">
        <f t="shared" si="1"/>
        <v>0.03</v>
      </c>
      <c r="D64" s="62"/>
      <c r="E64" s="97">
        <f t="shared" si="2"/>
        <v>0.03</v>
      </c>
      <c r="F64" s="42"/>
      <c r="G64" s="105">
        <v>0.03</v>
      </c>
      <c r="H64" s="42"/>
      <c r="I64" s="42"/>
      <c r="J64" s="77"/>
      <c r="K64" s="42"/>
      <c r="L64" s="42"/>
      <c r="M64" s="42"/>
      <c r="N64" s="42"/>
      <c r="O64" s="42"/>
      <c r="P64" s="42"/>
      <c r="Q64" s="42"/>
      <c r="R64" s="42"/>
      <c r="S64" s="42"/>
      <c r="T64" s="106" t="s">
        <v>197</v>
      </c>
      <c r="U64" s="153"/>
    </row>
    <row r="65" spans="1:21" ht="18.75" customHeight="1">
      <c r="A65" s="14">
        <v>7</v>
      </c>
      <c r="B65" s="108" t="s">
        <v>191</v>
      </c>
      <c r="C65" s="97">
        <f t="shared" si="1"/>
        <v>0.51</v>
      </c>
      <c r="D65" s="62"/>
      <c r="E65" s="97">
        <f t="shared" si="2"/>
        <v>0.51</v>
      </c>
      <c r="F65" s="42"/>
      <c r="G65" s="105">
        <v>0.51</v>
      </c>
      <c r="H65" s="42"/>
      <c r="I65" s="42"/>
      <c r="J65" s="77"/>
      <c r="K65" s="42"/>
      <c r="L65" s="42"/>
      <c r="M65" s="42"/>
      <c r="N65" s="42"/>
      <c r="O65" s="42"/>
      <c r="P65" s="42"/>
      <c r="Q65" s="42"/>
      <c r="R65" s="42"/>
      <c r="S65" s="42"/>
      <c r="T65" s="106" t="s">
        <v>201</v>
      </c>
      <c r="U65" s="153"/>
    </row>
    <row r="66" spans="1:21" ht="24.75" customHeight="1">
      <c r="A66" s="14">
        <v>8</v>
      </c>
      <c r="B66" s="109" t="s">
        <v>217</v>
      </c>
      <c r="C66" s="97">
        <f t="shared" si="1"/>
        <v>0.05</v>
      </c>
      <c r="D66" s="62"/>
      <c r="E66" s="97">
        <f t="shared" si="2"/>
        <v>0.05</v>
      </c>
      <c r="F66" s="42"/>
      <c r="G66" s="85">
        <v>0.05</v>
      </c>
      <c r="H66" s="42"/>
      <c r="I66" s="42"/>
      <c r="J66" s="77"/>
      <c r="K66" s="42"/>
      <c r="L66" s="42"/>
      <c r="M66" s="42"/>
      <c r="N66" s="42"/>
      <c r="O66" s="42"/>
      <c r="P66" s="42"/>
      <c r="Q66" s="42"/>
      <c r="R66" s="42"/>
      <c r="S66" s="42"/>
      <c r="T66" s="110" t="s">
        <v>198</v>
      </c>
      <c r="U66" s="153"/>
    </row>
    <row r="67" spans="1:21" ht="20.25" customHeight="1">
      <c r="A67" s="14">
        <v>9</v>
      </c>
      <c r="B67" s="108" t="s">
        <v>192</v>
      </c>
      <c r="C67" s="97">
        <f t="shared" si="1"/>
        <v>0.2</v>
      </c>
      <c r="D67" s="62"/>
      <c r="E67" s="97">
        <f t="shared" si="2"/>
        <v>0.2</v>
      </c>
      <c r="F67" s="42"/>
      <c r="G67" s="105">
        <v>0.2</v>
      </c>
      <c r="H67" s="42"/>
      <c r="I67" s="42"/>
      <c r="J67" s="77"/>
      <c r="K67" s="42"/>
      <c r="L67" s="42"/>
      <c r="M67" s="42"/>
      <c r="N67" s="42"/>
      <c r="O67" s="42"/>
      <c r="P67" s="42"/>
      <c r="Q67" s="42"/>
      <c r="R67" s="42"/>
      <c r="S67" s="42"/>
      <c r="T67" s="106" t="s">
        <v>202</v>
      </c>
      <c r="U67" s="153"/>
    </row>
    <row r="68" spans="1:21" ht="18" customHeight="1">
      <c r="A68" s="14">
        <v>10</v>
      </c>
      <c r="B68" s="40" t="s">
        <v>193</v>
      </c>
      <c r="C68" s="97">
        <f t="shared" si="1"/>
        <v>0.8</v>
      </c>
      <c r="D68" s="62"/>
      <c r="E68" s="97">
        <f t="shared" si="2"/>
        <v>0.8</v>
      </c>
      <c r="F68" s="42"/>
      <c r="G68" s="85">
        <v>0.8</v>
      </c>
      <c r="H68" s="42"/>
      <c r="I68" s="42"/>
      <c r="J68" s="77"/>
      <c r="K68" s="42"/>
      <c r="L68" s="42"/>
      <c r="M68" s="42"/>
      <c r="N68" s="42"/>
      <c r="O68" s="42"/>
      <c r="P68" s="42"/>
      <c r="Q68" s="42"/>
      <c r="R68" s="42"/>
      <c r="S68" s="42"/>
      <c r="T68" s="111" t="s">
        <v>203</v>
      </c>
      <c r="U68" s="153"/>
    </row>
    <row r="69" spans="1:21" ht="34.5" customHeight="1">
      <c r="A69" s="14">
        <v>11</v>
      </c>
      <c r="B69" s="112" t="s">
        <v>234</v>
      </c>
      <c r="C69" s="97">
        <f t="shared" si="1"/>
        <v>1.897</v>
      </c>
      <c r="D69" s="62"/>
      <c r="E69" s="97">
        <f t="shared" si="2"/>
        <v>1.897</v>
      </c>
      <c r="F69" s="42"/>
      <c r="G69" s="105">
        <v>1.897</v>
      </c>
      <c r="H69" s="42"/>
      <c r="I69" s="42"/>
      <c r="J69" s="77"/>
      <c r="K69" s="42"/>
      <c r="L69" s="42"/>
      <c r="M69" s="42"/>
      <c r="N69" s="42"/>
      <c r="O69" s="42"/>
      <c r="P69" s="42"/>
      <c r="Q69" s="42"/>
      <c r="R69" s="42"/>
      <c r="S69" s="42"/>
      <c r="T69" s="106" t="s">
        <v>204</v>
      </c>
      <c r="U69" s="151"/>
    </row>
    <row r="70" spans="1:21" ht="12.75">
      <c r="A70" s="146" t="s">
        <v>167</v>
      </c>
      <c r="B70" s="147"/>
      <c r="C70" s="97">
        <f>C10+C16+C23+C34+C38+C44+C47+C54+C56+C58</f>
        <v>76.02109999999999</v>
      </c>
      <c r="D70" s="97">
        <f aca="true" t="shared" si="12" ref="D70:S70">D10+D16+D23+D34+D38+D44+D47+D54+D56+D58</f>
        <v>0.574</v>
      </c>
      <c r="E70" s="97">
        <f t="shared" si="12"/>
        <v>75.4471</v>
      </c>
      <c r="F70" s="97">
        <f t="shared" si="12"/>
        <v>44.92</v>
      </c>
      <c r="G70" s="97">
        <f t="shared" si="12"/>
        <v>18.0233</v>
      </c>
      <c r="H70" s="97">
        <f t="shared" si="12"/>
        <v>1.9</v>
      </c>
      <c r="I70" s="97">
        <f t="shared" si="12"/>
        <v>0</v>
      </c>
      <c r="J70" s="97">
        <f t="shared" si="12"/>
        <v>1.175</v>
      </c>
      <c r="K70" s="97">
        <f t="shared" si="12"/>
        <v>0.7600000000000001</v>
      </c>
      <c r="L70" s="97">
        <f t="shared" si="12"/>
        <v>2.7520000000000002</v>
      </c>
      <c r="M70" s="97">
        <f t="shared" si="12"/>
        <v>3.7848</v>
      </c>
      <c r="N70" s="97">
        <f t="shared" si="12"/>
        <v>0</v>
      </c>
      <c r="O70" s="97">
        <f t="shared" si="12"/>
        <v>0</v>
      </c>
      <c r="P70" s="97">
        <f t="shared" si="12"/>
        <v>0</v>
      </c>
      <c r="Q70" s="97">
        <f t="shared" si="12"/>
        <v>0</v>
      </c>
      <c r="R70" s="97">
        <f t="shared" si="12"/>
        <v>0</v>
      </c>
      <c r="S70" s="97">
        <f t="shared" si="12"/>
        <v>2.132</v>
      </c>
      <c r="T70" s="14"/>
      <c r="U70" s="14"/>
    </row>
  </sheetData>
  <sheetProtection/>
  <mergeCells count="20">
    <mergeCell ref="C6:C8"/>
    <mergeCell ref="E6:P6"/>
    <mergeCell ref="T6:T8"/>
    <mergeCell ref="E7:E8"/>
    <mergeCell ref="D6:D8"/>
    <mergeCell ref="U59:U69"/>
    <mergeCell ref="U6:U8"/>
    <mergeCell ref="U41:U43"/>
    <mergeCell ref="F7:P7"/>
    <mergeCell ref="U27:U30"/>
    <mergeCell ref="A70:B70"/>
    <mergeCell ref="U48:U49"/>
    <mergeCell ref="U51:U52"/>
    <mergeCell ref="A1:B1"/>
    <mergeCell ref="A2:U2"/>
    <mergeCell ref="A3:U3"/>
    <mergeCell ref="B4:U4"/>
    <mergeCell ref="A6:A8"/>
    <mergeCell ref="B6:B8"/>
    <mergeCell ref="T5:U5"/>
  </mergeCells>
  <printOptions/>
  <pageMargins left="0" right="0" top="0.48" bottom="0.393700787401575" header="0.3" footer="0.2"/>
  <pageSetup horizontalDpi="600" verticalDpi="600" orientation="landscape" paperSize="9" scale="7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2019-12-12T03:22:36Z</cp:lastPrinted>
  <dcterms:created xsi:type="dcterms:W3CDTF">2014-10-14T07:26:36Z</dcterms:created>
  <dcterms:modified xsi:type="dcterms:W3CDTF">2019-12-18T02:52:23Z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1033-8.1.0.3030</vt:lpwstr>
  </property>
</Properties>
</file>